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PDF ESTADOS FINANCIEROS\EnviadosWebBolsaValores\2018\"/>
    </mc:Choice>
  </mc:AlternateContent>
  <bookViews>
    <workbookView xWindow="120" yWindow="105" windowWidth="21315" windowHeight="9525"/>
  </bookViews>
  <sheets>
    <sheet name="EstadoDeSituacion" sheetId="1" r:id="rId1"/>
    <sheet name="EstadoDeResultados" sheetId="2" r:id="rId2"/>
    <sheet name="Hoja3" sheetId="3" r:id="rId3"/>
  </sheets>
  <externalReferences>
    <externalReference r:id="rId4"/>
  </externalReferences>
  <calcPr calcId="162913"/>
</workbook>
</file>

<file path=xl/calcChain.xml><?xml version="1.0" encoding="utf-8"?>
<calcChain xmlns="http://schemas.openxmlformats.org/spreadsheetml/2006/main">
  <c r="D55" i="2" l="1"/>
  <c r="F36" i="2" s="1"/>
  <c r="F38" i="2"/>
  <c r="F29" i="2"/>
  <c r="F16" i="2"/>
  <c r="F12" i="2"/>
  <c r="G7" i="2" s="1"/>
  <c r="F8" i="2"/>
  <c r="D52" i="1"/>
  <c r="J52" i="1" s="1"/>
  <c r="J41" i="1"/>
  <c r="D41" i="1"/>
  <c r="J35" i="1"/>
  <c r="D34" i="1"/>
  <c r="J28" i="1"/>
  <c r="J23" i="1"/>
  <c r="D22" i="1"/>
  <c r="I19" i="1"/>
  <c r="J18" i="1" s="1"/>
  <c r="D17" i="1"/>
  <c r="J14" i="1"/>
  <c r="D12" i="1"/>
  <c r="J11" i="1"/>
  <c r="J7" i="1"/>
  <c r="D7" i="1"/>
  <c r="J45" i="1" l="1"/>
  <c r="J32" i="1"/>
  <c r="J49" i="1" s="1"/>
  <c r="G28" i="2"/>
  <c r="G49" i="2" s="1"/>
</calcChain>
</file>

<file path=xl/comments1.xml><?xml version="1.0" encoding="utf-8"?>
<comments xmlns="http://schemas.openxmlformats.org/spreadsheetml/2006/main">
  <authors>
    <author>Mauricio Antonio Henriquez Rivera</author>
  </authors>
  <commentList>
    <comment ref="C52" authorId="0" shapeId="0">
      <text>
        <r>
          <rPr>
            <b/>
            <sz val="9"/>
            <color indexed="81"/>
            <rFont val="Tahoma"/>
            <family val="2"/>
          </rPr>
          <t>Cuentas 83813001,03,05 y 08 menos Cuentas 85951001,02,04 Y 11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3" authorId="0" shapeId="0">
      <text>
        <r>
          <rPr>
            <b/>
            <sz val="9"/>
            <color indexed="81"/>
            <rFont val="Tahoma"/>
            <family val="2"/>
          </rPr>
          <t>Cuenta 85951014/83813004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C54" authorId="0" shapeId="0">
      <text>
        <r>
          <rPr>
            <b/>
            <sz val="9"/>
            <color indexed="81"/>
            <rFont val="Tahoma"/>
            <family val="2"/>
          </rPr>
          <t>CTAS.83813009/85951013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<sst xmlns="http://schemas.openxmlformats.org/spreadsheetml/2006/main" count="119" uniqueCount="113">
  <si>
    <t>FONDO SOCIAL PARA LA VIVIENDA</t>
  </si>
  <si>
    <t>BALANCE DE SITUACION AL 31 DE JULIO DE 2018</t>
  </si>
  <si>
    <t>EN DOLARES</t>
  </si>
  <si>
    <t>ACTIVO</t>
  </si>
  <si>
    <t>PASIVO</t>
  </si>
  <si>
    <t>DISPONIBILIDADES</t>
  </si>
  <si>
    <t>CUENTAS POR PAGAR</t>
  </si>
  <si>
    <t xml:space="preserve">Caja </t>
  </si>
  <si>
    <t>Depósitos de Terceros</t>
  </si>
  <si>
    <t>Bancos</t>
  </si>
  <si>
    <t>Acreedores Monetarios</t>
  </si>
  <si>
    <t>Depósitos a Plazo</t>
  </si>
  <si>
    <t>TÍTULOS VALORES EN EL MERCADO NACIONAL</t>
  </si>
  <si>
    <t>CUENTAS POR COBRAR</t>
  </si>
  <si>
    <t>Titulos Valores Diversos</t>
  </si>
  <si>
    <t>Anticipo de Fondos y Deudores Varios</t>
  </si>
  <si>
    <t>Reserva de Saneamiento Primas de Seguro</t>
  </si>
  <si>
    <t>PRÉSTAMOS</t>
  </si>
  <si>
    <t>Deudores Monetarios</t>
  </si>
  <si>
    <t>Financiamiento Interno</t>
  </si>
  <si>
    <t>Financiamiento Externo</t>
  </si>
  <si>
    <t>INVERSIONES</t>
  </si>
  <si>
    <t>DEPOSITOS</t>
  </si>
  <si>
    <t>Existencia de Consumo</t>
  </si>
  <si>
    <t xml:space="preserve">  Depósitos de Personas Naturales</t>
  </si>
  <si>
    <t>Inmuebles para la Venta</t>
  </si>
  <si>
    <t xml:space="preserve">Reservas de Saneamiento de Activos Extraordinarios </t>
  </si>
  <si>
    <t>Cotizaciones Obrero-Patronales</t>
  </si>
  <si>
    <t>Intereses sobre Cotizaciones Obrero-Patronal</t>
  </si>
  <si>
    <t>PRÉSTAMOS NETOS</t>
  </si>
  <si>
    <t>PROVISIONES</t>
  </si>
  <si>
    <t>Cartera Vigente</t>
  </si>
  <si>
    <t>Cartera Vencida</t>
  </si>
  <si>
    <t>Pasivo Laboral</t>
  </si>
  <si>
    <t>Cartera en Ejecución</t>
  </si>
  <si>
    <t>Provisión para Prestaciones Laborales</t>
  </si>
  <si>
    <t>Reserva de Saneamiento de Capital</t>
  </si>
  <si>
    <t>Reserva para Cobertura de Capital Vencido</t>
  </si>
  <si>
    <t>OTROS PASIVOS</t>
  </si>
  <si>
    <t>Reserva Voluntaria Prestamos Reestructurados Vigentes</t>
  </si>
  <si>
    <t>Reserva para Créditos de Difícil Inscripción</t>
  </si>
  <si>
    <t>Acreedores Monetarios por Pagar</t>
  </si>
  <si>
    <t>Prestamos Personales (Netos)</t>
  </si>
  <si>
    <t>Terrenos con Promesa de Venta</t>
  </si>
  <si>
    <t xml:space="preserve">Reserva de Terrenos con Promesa de Venta </t>
  </si>
  <si>
    <t>TOTAL PASIVO</t>
  </si>
  <si>
    <t>PATRIMONIO Y RESERVAS</t>
  </si>
  <si>
    <t>ACTIVO FIJO</t>
  </si>
  <si>
    <t xml:space="preserve"> PATRIMONIO </t>
  </si>
  <si>
    <t>Bienes Depreciables</t>
  </si>
  <si>
    <t>Reserva de Depreciación Activo</t>
  </si>
  <si>
    <t>Aportes</t>
  </si>
  <si>
    <t>Bienes no Depreciables</t>
  </si>
  <si>
    <t>Resultado del Ejercicio Anterior</t>
  </si>
  <si>
    <t>Derechos de Propiedad Intangible</t>
  </si>
  <si>
    <t>Resultado del Ejercicio Corriente</t>
  </si>
  <si>
    <t>Amortizaciones Derechos de Propiedad Intangible</t>
  </si>
  <si>
    <t>Superávit por Revaluación</t>
  </si>
  <si>
    <t>RESERVAS</t>
  </si>
  <si>
    <t>OTROS ACTIVOS</t>
  </si>
  <si>
    <t>Préstamos a Empresas Públicas</t>
  </si>
  <si>
    <t>Reservas para Emergencias</t>
  </si>
  <si>
    <t>Provisión Préstamo a Empresas Públicas</t>
  </si>
  <si>
    <t>Reserva técnica</t>
  </si>
  <si>
    <t>Terrenos entregados en comodato</t>
  </si>
  <si>
    <t>Seguros Pagados por Anticipados</t>
  </si>
  <si>
    <t>TOTAL PATRIMONIO Y RESERVAS</t>
  </si>
  <si>
    <t>Amortizaciones de Seguros Pagados por Anticipado</t>
  </si>
  <si>
    <t>TOTAL ACTIVO</t>
  </si>
  <si>
    <t>TOTAL PASIVO, PATRIMONIO Y RESERVAS</t>
  </si>
  <si>
    <t>CUENTAS DE ORDEN</t>
  </si>
  <si>
    <r>
      <t>CUENTAS DE ORDEN POR</t>
    </r>
    <r>
      <rPr>
        <b/>
        <sz val="8"/>
        <color indexed="9"/>
        <rFont val="Century Gothic"/>
        <family val="2"/>
      </rPr>
      <t>.</t>
    </r>
    <r>
      <rPr>
        <b/>
        <sz val="12"/>
        <rFont val="Century Gothic"/>
        <family val="2"/>
      </rPr>
      <t>CONTRA</t>
    </r>
  </si>
  <si>
    <t>Lic. René Cuellar Marenco</t>
  </si>
  <si>
    <t>Gerente de Finanzas</t>
  </si>
  <si>
    <t>Lic. José Misael Castillo</t>
  </si>
  <si>
    <t>Jefe Area de Contabilidad</t>
  </si>
  <si>
    <t xml:space="preserve">ESTADO DE RESULTADOS INSTITUCIONAL </t>
  </si>
  <si>
    <t>DEL 01 DE ENERO AL 31 DE JULIO  DE 2018</t>
  </si>
  <si>
    <t xml:space="preserve"> DOLARES</t>
  </si>
  <si>
    <t>INGRESOS DE OPERACIÓN</t>
  </si>
  <si>
    <t>FINANCIEROS</t>
  </si>
  <si>
    <t>INTERESES SOBRE DEPOSITOS BANCARIOS</t>
  </si>
  <si>
    <t>INTERESES POR PRESTAMOS</t>
  </si>
  <si>
    <t>VENTA DE BIENES Y SERVICIOS</t>
  </si>
  <si>
    <t>BIENES MUEBLES</t>
  </si>
  <si>
    <t>TERRENOS Y VIVIENDAS (NETOS)</t>
  </si>
  <si>
    <t>OTROS INGRESOS</t>
  </si>
  <si>
    <t>RECUPERACION DE PRESTAMOS E INTERESES (CASTIGADOS)</t>
  </si>
  <si>
    <t>PRESCRIPCION DE COTIZACIONES</t>
  </si>
  <si>
    <t>PRESCRIPCION POR EXCEDENTES DE PRESTAMOS</t>
  </si>
  <si>
    <t>PRESCRIPCION GTIAS. POR DESPERF. DE CONSTRUCCION</t>
  </si>
  <si>
    <t>EXCEDENTE DE PRIMAS DE SEGUROS DE DAÑOS Y DEUDA</t>
  </si>
  <si>
    <t>VARIOS</t>
  </si>
  <si>
    <t>AJUSTE DE EJERCICIOS ANTERIORES</t>
  </si>
  <si>
    <t>GASTOS DE OPERACIÓN</t>
  </si>
  <si>
    <t>INTERESES, COMISIONES Y OTROS S/PRESTAMOS</t>
  </si>
  <si>
    <t>INTERESES, COMISIONES Y OTROS S/TITULOS VALORES</t>
  </si>
  <si>
    <t>INTERESES SOBRE DEPOSITOS DE COTIZACIONES</t>
  </si>
  <si>
    <t>COMISIONES A FAVOR DEL I.S.S.S.</t>
  </si>
  <si>
    <t>OTROS GASTOS FINANCIEROS</t>
  </si>
  <si>
    <t>SANEAMIENTO DE PRÉSTAMOS (NETO)</t>
  </si>
  <si>
    <t>ADMINISTRATIVOS</t>
  </si>
  <si>
    <t>SALARIOS Y OTRAS REMUNERACIONES</t>
  </si>
  <si>
    <t>COMPRAS DE MAQUINARIAS Y EQUIPOS</t>
  </si>
  <si>
    <t>TRANSFERENCIAS OTORGADAS</t>
  </si>
  <si>
    <t>DEPRECIACIONES Y AMORTIZACIONES</t>
  </si>
  <si>
    <t>GASTOS DE BIENES, CONSUMO Y SERVICIOS</t>
  </si>
  <si>
    <t>SANEAMIENTO DE ACTIVOS EXTRAORDINARIOS</t>
  </si>
  <si>
    <t>AJUSTES DE EJERCICIOS ANTERIORES</t>
  </si>
  <si>
    <t>RESULTADO DEL EJERCICIO CORRIENTE</t>
  </si>
  <si>
    <t xml:space="preserve">               NCB-022</t>
  </si>
  <si>
    <t xml:space="preserve">               RSVA. P/C CAP. V.</t>
  </si>
  <si>
    <t xml:space="preserve">               RSVA. P/CRED.REEST.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</si>
</sst>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&quot;$&quot;#,##0.00_);\(&quot;$&quot;#,##0.00\)"/>
    <numFmt numFmtId="165" formatCode="_(&quot;$&quot;* #,##0.00_);_(&quot;$&quot;* \(#,##0.00\);_(&quot;$&quot;* &quot;-&quot;??_);_(@_)"/>
    <numFmt numFmtId="166" formatCode="[$$-440A]#,##0.00_);\([$$-440A]#,##0.00\)"/>
    <numFmt numFmtId="167" formatCode="_([$$-440A]* #,##0.00_);_([$$-440A]* \(#,##0.00\);_([$$-440A]* &quot;-&quot;??_);_(@_)"/>
    <numFmt numFmtId="168" formatCode="_ * #,##0.00_ ;_ * \-#,##0.00_ ;_ * &quot;-&quot;??_ ;_ @_ "/>
    <numFmt numFmtId="169" formatCode="_(&quot;¢&quot;* #,##0.00000_);_(&quot;¢&quot;* \(#,##0.00000\);_(&quot;¢&quot;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name val="Century Gothic"/>
      <family val="2"/>
    </font>
    <font>
      <sz val="10"/>
      <name val="Century Gothic"/>
      <family val="2"/>
    </font>
    <font>
      <sz val="10"/>
      <name val="Arial"/>
      <family val="2"/>
    </font>
    <font>
      <b/>
      <sz val="10"/>
      <name val="Century Gothic"/>
      <family val="2"/>
    </font>
    <font>
      <b/>
      <sz val="11"/>
      <name val="Century Gothic"/>
      <family val="2"/>
    </font>
    <font>
      <b/>
      <i/>
      <sz val="10"/>
      <name val="Century Gothic"/>
      <family val="2"/>
    </font>
    <font>
      <sz val="11"/>
      <name val="Century Gothic"/>
      <family val="2"/>
    </font>
    <font>
      <b/>
      <sz val="10"/>
      <name val="Arial"/>
      <family val="2"/>
    </font>
    <font>
      <sz val="12"/>
      <name val="Century Gothic"/>
      <family val="2"/>
    </font>
    <font>
      <b/>
      <sz val="8"/>
      <color indexed="9"/>
      <name val="Century Gothic"/>
      <family val="2"/>
    </font>
    <font>
      <b/>
      <i/>
      <sz val="12"/>
      <name val="Century Gothic"/>
      <family val="2"/>
    </font>
    <font>
      <sz val="12"/>
      <name val="Arial"/>
      <family val="2"/>
    </font>
    <font>
      <b/>
      <sz val="12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65" fontId="1" fillId="0" borderId="0" applyFont="0" applyFill="0" applyBorder="0" applyAlignment="0" applyProtection="0"/>
  </cellStyleXfs>
  <cellXfs count="151">
    <xf numFmtId="0" fontId="0" fillId="0" borderId="0" xfId="0"/>
    <xf numFmtId="0" fontId="3" fillId="0" borderId="0" xfId="0" applyFont="1" applyProtection="1">
      <protection locked="0"/>
    </xf>
    <xf numFmtId="49" fontId="3" fillId="0" borderId="0" xfId="0" applyNumberFormat="1" applyFont="1" applyAlignment="1" applyProtection="1">
      <alignment horizontal="left"/>
      <protection locked="0"/>
    </xf>
    <xf numFmtId="166" fontId="3" fillId="0" borderId="0" xfId="1" applyNumberFormat="1" applyFont="1" applyProtection="1">
      <protection locked="0"/>
    </xf>
    <xf numFmtId="49" fontId="5" fillId="0" borderId="0" xfId="0" applyNumberFormat="1" applyFont="1" applyAlignment="1" applyProtection="1">
      <alignment horizontal="center"/>
      <protection locked="0"/>
    </xf>
    <xf numFmtId="0" fontId="3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Alignment="1" applyProtection="1">
      <protection locked="0"/>
    </xf>
    <xf numFmtId="0" fontId="5" fillId="0" borderId="0" xfId="0" applyFont="1" applyAlignment="1" applyProtection="1">
      <alignment horizontal="left"/>
      <protection locked="0"/>
    </xf>
    <xf numFmtId="49" fontId="6" fillId="0" borderId="0" xfId="0" applyNumberFormat="1" applyFont="1" applyProtection="1">
      <protection locked="0"/>
    </xf>
    <xf numFmtId="49" fontId="6" fillId="0" borderId="0" xfId="0" applyNumberFormat="1" applyFont="1" applyAlignment="1" applyProtection="1">
      <alignment horizontal="left"/>
      <protection locked="0"/>
    </xf>
    <xf numFmtId="167" fontId="3" fillId="0" borderId="0" xfId="0" applyNumberFormat="1" applyFont="1" applyProtection="1"/>
    <xf numFmtId="165" fontId="6" fillId="0" borderId="0" xfId="1" applyNumberFormat="1" applyFont="1" applyProtection="1"/>
    <xf numFmtId="0" fontId="5" fillId="0" borderId="0" xfId="0" applyFont="1" applyProtection="1">
      <protection locked="0"/>
    </xf>
    <xf numFmtId="168" fontId="6" fillId="0" borderId="0" xfId="0" applyNumberFormat="1" applyFont="1" applyBorder="1" applyProtection="1">
      <protection locked="0"/>
    </xf>
    <xf numFmtId="167" fontId="5" fillId="0" borderId="0" xfId="0" applyNumberFormat="1" applyFont="1" applyAlignment="1" applyProtection="1">
      <alignment horizontal="left"/>
      <protection locked="0"/>
    </xf>
    <xf numFmtId="167" fontId="5" fillId="0" borderId="0" xfId="0" applyNumberFormat="1" applyFont="1" applyProtection="1"/>
    <xf numFmtId="167" fontId="6" fillId="0" borderId="0" xfId="1" applyNumberFormat="1" applyFont="1" applyProtection="1"/>
    <xf numFmtId="49" fontId="8" fillId="0" borderId="0" xfId="0" applyNumberFormat="1" applyFont="1" applyProtection="1">
      <protection locked="0"/>
    </xf>
    <xf numFmtId="49" fontId="8" fillId="0" borderId="0" xfId="0" applyNumberFormat="1" applyFont="1" applyAlignment="1" applyProtection="1">
      <alignment horizontal="left"/>
      <protection locked="0"/>
    </xf>
    <xf numFmtId="167" fontId="8" fillId="0" borderId="0" xfId="0" applyNumberFormat="1" applyFont="1" applyProtection="1"/>
    <xf numFmtId="167" fontId="3" fillId="0" borderId="0" xfId="1" applyNumberFormat="1" applyFont="1" applyProtection="1"/>
    <xf numFmtId="167" fontId="3" fillId="0" borderId="0" xfId="0" applyNumberFormat="1" applyFont="1" applyAlignment="1" applyProtection="1">
      <alignment horizontal="left"/>
      <protection locked="0"/>
    </xf>
    <xf numFmtId="49" fontId="8" fillId="0" borderId="0" xfId="0" applyNumberFormat="1" applyFont="1" applyFill="1" applyAlignment="1" applyProtection="1">
      <alignment horizontal="left"/>
      <protection locked="0"/>
    </xf>
    <xf numFmtId="167" fontId="3" fillId="0" borderId="0" xfId="0" applyNumberFormat="1" applyFont="1" applyFill="1" applyAlignment="1" applyProtection="1">
      <alignment horizontal="left"/>
      <protection locked="0"/>
    </xf>
    <xf numFmtId="167" fontId="8" fillId="0" borderId="1" xfId="0" applyNumberFormat="1" applyFont="1" applyBorder="1" applyProtection="1"/>
    <xf numFmtId="167" fontId="5" fillId="0" borderId="0" xfId="1" applyNumberFormat="1" applyFont="1" applyProtection="1"/>
    <xf numFmtId="168" fontId="5" fillId="0" borderId="0" xfId="0" applyNumberFormat="1" applyFont="1" applyBorder="1" applyProtection="1">
      <protection locked="0"/>
    </xf>
    <xf numFmtId="49" fontId="3" fillId="0" borderId="0" xfId="0" applyNumberFormat="1" applyFont="1" applyFill="1" applyAlignment="1" applyProtection="1">
      <alignment horizontal="left"/>
      <protection locked="0"/>
    </xf>
    <xf numFmtId="167" fontId="3" fillId="0" borderId="0" xfId="0" applyNumberFormat="1" applyFont="1" applyFill="1" applyProtection="1"/>
    <xf numFmtId="49" fontId="5" fillId="0" borderId="0" xfId="0" applyNumberFormat="1" applyFont="1" applyProtection="1">
      <protection locked="0"/>
    </xf>
    <xf numFmtId="49" fontId="6" fillId="0" borderId="0" xfId="0" applyNumberFormat="1" applyFont="1" applyFill="1" applyAlignment="1" applyProtection="1">
      <alignment horizontal="left"/>
      <protection locked="0"/>
    </xf>
    <xf numFmtId="167" fontId="5" fillId="0" borderId="0" xfId="0" applyNumberFormat="1" applyFont="1" applyFill="1" applyAlignment="1" applyProtection="1">
      <alignment horizontal="left"/>
      <protection locked="0"/>
    </xf>
    <xf numFmtId="167" fontId="5" fillId="0" borderId="0" xfId="0" applyNumberFormat="1" applyFont="1" applyFill="1" applyProtection="1"/>
    <xf numFmtId="168" fontId="6" fillId="0" borderId="0" xfId="0" applyNumberFormat="1" applyFont="1" applyProtection="1">
      <protection locked="0"/>
    </xf>
    <xf numFmtId="167" fontId="8" fillId="0" borderId="1" xfId="0" applyNumberFormat="1" applyFont="1" applyFill="1" applyBorder="1" applyProtection="1"/>
    <xf numFmtId="167" fontId="8" fillId="0" borderId="0" xfId="0" applyNumberFormat="1" applyFont="1" applyFill="1" applyBorder="1" applyProtection="1"/>
    <xf numFmtId="168" fontId="5" fillId="0" borderId="0" xfId="0" applyNumberFormat="1" applyFont="1" applyProtection="1">
      <protection locked="0"/>
    </xf>
    <xf numFmtId="168" fontId="8" fillId="0" borderId="0" xfId="0" applyNumberFormat="1" applyFont="1" applyProtection="1">
      <protection locked="0"/>
    </xf>
    <xf numFmtId="168" fontId="8" fillId="0" borderId="0" xfId="0" applyNumberFormat="1" applyFont="1" applyBorder="1" applyProtection="1">
      <protection locked="0"/>
    </xf>
    <xf numFmtId="167" fontId="8" fillId="0" borderId="0" xfId="0" applyNumberFormat="1" applyFont="1" applyFill="1" applyProtection="1">
      <protection locked="0"/>
    </xf>
    <xf numFmtId="49" fontId="4" fillId="0" borderId="0" xfId="0" applyNumberFormat="1" applyFont="1" applyAlignment="1" applyProtection="1">
      <alignment horizontal="left"/>
      <protection locked="0"/>
    </xf>
    <xf numFmtId="0" fontId="4" fillId="0" borderId="0" xfId="0" applyFont="1" applyProtection="1"/>
    <xf numFmtId="167" fontId="8" fillId="0" borderId="1" xfId="0" applyNumberFormat="1" applyFont="1" applyFill="1" applyBorder="1" applyProtection="1">
      <protection locked="0"/>
    </xf>
    <xf numFmtId="0" fontId="4" fillId="0" borderId="0" xfId="0" applyFont="1" applyProtection="1">
      <protection locked="0"/>
    </xf>
    <xf numFmtId="166" fontId="4" fillId="0" borderId="0" xfId="1" applyNumberFormat="1" applyFont="1" applyProtection="1"/>
    <xf numFmtId="167" fontId="8" fillId="0" borderId="0" xfId="0" applyNumberFormat="1" applyFont="1" applyFill="1" applyProtection="1"/>
    <xf numFmtId="167" fontId="6" fillId="0" borderId="1" xfId="1" applyNumberFormat="1" applyFont="1" applyBorder="1" applyProtection="1"/>
    <xf numFmtId="167" fontId="3" fillId="0" borderId="0" xfId="0" applyNumberFormat="1" applyFont="1" applyFill="1" applyBorder="1" applyProtection="1"/>
    <xf numFmtId="167" fontId="6" fillId="0" borderId="2" xfId="1" applyNumberFormat="1" applyFont="1" applyBorder="1" applyProtection="1"/>
    <xf numFmtId="0" fontId="9" fillId="0" borderId="0" xfId="0" applyFont="1" applyProtection="1">
      <protection locked="0"/>
    </xf>
    <xf numFmtId="0" fontId="9" fillId="0" borderId="0" xfId="0" applyFont="1" applyProtection="1"/>
    <xf numFmtId="168" fontId="6" fillId="0" borderId="0" xfId="0" applyNumberFormat="1" applyFont="1" applyBorder="1" applyAlignment="1" applyProtection="1">
      <alignment horizontal="left"/>
      <protection locked="0"/>
    </xf>
    <xf numFmtId="49" fontId="5" fillId="0" borderId="0" xfId="0" applyNumberFormat="1" applyFont="1" applyFill="1" applyAlignment="1" applyProtection="1">
      <alignment horizontal="left"/>
      <protection locked="0"/>
    </xf>
    <xf numFmtId="167" fontId="5" fillId="0" borderId="0" xfId="1" applyNumberFormat="1" applyFont="1" applyBorder="1" applyProtection="1"/>
    <xf numFmtId="0" fontId="6" fillId="0" borderId="0" xfId="0" applyFont="1" applyProtection="1">
      <protection locked="0"/>
    </xf>
    <xf numFmtId="0" fontId="8" fillId="0" borderId="0" xfId="0" applyFont="1" applyProtection="1">
      <protection locked="0"/>
    </xf>
    <xf numFmtId="168" fontId="8" fillId="0" borderId="0" xfId="0" applyNumberFormat="1" applyFont="1" applyFill="1" applyBorder="1" applyProtection="1">
      <protection locked="0"/>
    </xf>
    <xf numFmtId="167" fontId="3" fillId="0" borderId="0" xfId="0" applyNumberFormat="1" applyFont="1" applyFill="1" applyBorder="1" applyProtection="1">
      <protection locked="0"/>
    </xf>
    <xf numFmtId="168" fontId="8" fillId="0" borderId="0" xfId="0" applyNumberFormat="1" applyFont="1" applyFill="1" applyProtection="1">
      <protection locked="0"/>
    </xf>
    <xf numFmtId="49" fontId="5" fillId="0" borderId="0" xfId="0" applyNumberFormat="1" applyFont="1" applyAlignment="1" applyProtection="1">
      <alignment horizontal="left"/>
      <protection locked="0"/>
    </xf>
    <xf numFmtId="168" fontId="3" fillId="0" borderId="0" xfId="0" applyNumberFormat="1" applyFont="1" applyBorder="1" applyProtection="1">
      <protection locked="0"/>
    </xf>
    <xf numFmtId="167" fontId="3" fillId="0" borderId="0" xfId="0" applyNumberFormat="1" applyFont="1" applyBorder="1" applyProtection="1">
      <protection locked="0"/>
    </xf>
    <xf numFmtId="167" fontId="6" fillId="0" borderId="1" xfId="0" applyNumberFormat="1" applyFont="1" applyBorder="1" applyProtection="1"/>
    <xf numFmtId="167" fontId="8" fillId="0" borderId="0" xfId="0" applyNumberFormat="1" applyFont="1" applyBorder="1" applyProtection="1"/>
    <xf numFmtId="0" fontId="5" fillId="0" borderId="0" xfId="0" applyFont="1" applyProtection="1"/>
    <xf numFmtId="0" fontId="3" fillId="0" borderId="0" xfId="0" applyFont="1" applyProtection="1"/>
    <xf numFmtId="49" fontId="8" fillId="2" borderId="0" xfId="0" applyNumberFormat="1" applyFont="1" applyFill="1" applyAlignment="1" applyProtection="1">
      <alignment horizontal="left"/>
      <protection locked="0"/>
    </xf>
    <xf numFmtId="167" fontId="8" fillId="2" borderId="0" xfId="0" applyNumberFormat="1" applyFont="1" applyFill="1" applyProtection="1"/>
    <xf numFmtId="167" fontId="3" fillId="0" borderId="0" xfId="0" applyNumberFormat="1" applyFont="1" applyProtection="1">
      <protection locked="0"/>
    </xf>
    <xf numFmtId="167" fontId="3" fillId="0" borderId="0" xfId="0" applyNumberFormat="1" applyFont="1" applyBorder="1" applyProtection="1"/>
    <xf numFmtId="167" fontId="5" fillId="0" borderId="0" xfId="0" applyNumberFormat="1" applyFont="1" applyProtection="1">
      <protection locked="0"/>
    </xf>
    <xf numFmtId="167" fontId="5" fillId="0" borderId="2" xfId="0" applyNumberFormat="1" applyFont="1" applyBorder="1" applyProtection="1"/>
    <xf numFmtId="167" fontId="8" fillId="2" borderId="1" xfId="0" applyNumberFormat="1" applyFont="1" applyFill="1" applyBorder="1" applyProtection="1"/>
    <xf numFmtId="168" fontId="3" fillId="0" borderId="0" xfId="0" applyNumberFormat="1" applyFont="1" applyProtection="1">
      <protection locked="0"/>
    </xf>
    <xf numFmtId="168" fontId="2" fillId="0" borderId="0" xfId="0" applyNumberFormat="1" applyFont="1" applyAlignment="1" applyProtection="1">
      <alignment horizontal="left"/>
      <protection locked="0"/>
    </xf>
    <xf numFmtId="49" fontId="10" fillId="0" borderId="0" xfId="0" applyNumberFormat="1" applyFont="1" applyAlignment="1" applyProtection="1">
      <alignment horizontal="left"/>
      <protection locked="0"/>
    </xf>
    <xf numFmtId="167" fontId="10" fillId="0" borderId="0" xfId="0" applyNumberFormat="1" applyFont="1" applyProtection="1"/>
    <xf numFmtId="167" fontId="2" fillId="0" borderId="2" xfId="1" applyNumberFormat="1" applyFont="1" applyBorder="1" applyProtection="1"/>
    <xf numFmtId="0" fontId="10" fillId="0" borderId="0" xfId="0" applyFont="1" applyProtection="1">
      <protection locked="0"/>
    </xf>
    <xf numFmtId="0" fontId="2" fillId="0" borderId="0" xfId="0" applyFont="1" applyProtection="1">
      <protection locked="0"/>
    </xf>
    <xf numFmtId="167" fontId="2" fillId="0" borderId="2" xfId="0" applyNumberFormat="1" applyFont="1" applyBorder="1" applyProtection="1"/>
    <xf numFmtId="168" fontId="5" fillId="0" borderId="0" xfId="0" applyNumberFormat="1" applyFont="1" applyAlignment="1" applyProtection="1">
      <alignment horizontal="left"/>
      <protection locked="0"/>
    </xf>
    <xf numFmtId="167" fontId="2" fillId="0" borderId="0" xfId="0" applyNumberFormat="1" applyFont="1" applyProtection="1">
      <protection locked="0"/>
    </xf>
    <xf numFmtId="168" fontId="2" fillId="0" borderId="0" xfId="0" applyNumberFormat="1" applyFont="1" applyAlignment="1" applyProtection="1">
      <alignment horizontal="left" vertical="center"/>
      <protection locked="0"/>
    </xf>
    <xf numFmtId="167" fontId="2" fillId="0" borderId="3" xfId="1" applyNumberFormat="1" applyFont="1" applyBorder="1" applyProtection="1"/>
    <xf numFmtId="0" fontId="2" fillId="0" borderId="0" xfId="0" applyNumberFormat="1" applyFont="1" applyProtection="1">
      <protection locked="0"/>
    </xf>
    <xf numFmtId="167" fontId="2" fillId="0" borderId="3" xfId="0" applyNumberFormat="1" applyFont="1" applyBorder="1" applyProtection="1"/>
    <xf numFmtId="168" fontId="9" fillId="0" borderId="0" xfId="0" applyNumberFormat="1" applyFont="1" applyAlignment="1" applyProtection="1">
      <alignment horizontal="left" vertical="center"/>
      <protection locked="0"/>
    </xf>
    <xf numFmtId="167" fontId="4" fillId="0" borderId="0" xfId="0" applyNumberFormat="1" applyFont="1" applyProtection="1">
      <protection locked="0"/>
    </xf>
    <xf numFmtId="167" fontId="9" fillId="0" borderId="0" xfId="1" applyNumberFormat="1" applyFont="1" applyProtection="1">
      <protection locked="0"/>
    </xf>
    <xf numFmtId="164" fontId="4" fillId="0" borderId="0" xfId="0" applyNumberFormat="1" applyFont="1" applyProtection="1">
      <protection locked="0"/>
    </xf>
    <xf numFmtId="166" fontId="9" fillId="0" borderId="0" xfId="1" applyNumberFormat="1" applyFont="1" applyProtection="1">
      <protection locked="0"/>
    </xf>
    <xf numFmtId="167" fontId="9" fillId="0" borderId="0" xfId="0" applyNumberFormat="1" applyFont="1" applyProtection="1">
      <protection locked="0"/>
    </xf>
    <xf numFmtId="49" fontId="9" fillId="0" borderId="0" xfId="0" applyNumberFormat="1" applyFont="1" applyAlignment="1" applyProtection="1">
      <alignment horizontal="center"/>
      <protection locked="0"/>
    </xf>
    <xf numFmtId="165" fontId="9" fillId="0" borderId="0" xfId="1" applyFont="1" applyProtection="1">
      <protection locked="0"/>
    </xf>
    <xf numFmtId="0" fontId="9" fillId="0" borderId="0" xfId="0" applyFont="1" applyAlignment="1" applyProtection="1">
      <alignment horizontal="center"/>
      <protection locked="0"/>
    </xf>
    <xf numFmtId="49" fontId="9" fillId="0" borderId="0" xfId="0" applyNumberFormat="1" applyFont="1" applyAlignment="1" applyProtection="1">
      <alignment horizontal="left"/>
      <protection locked="0"/>
    </xf>
    <xf numFmtId="166" fontId="4" fillId="0" borderId="0" xfId="1" applyNumberFormat="1" applyFont="1" applyProtection="1">
      <protection locked="0"/>
    </xf>
    <xf numFmtId="167" fontId="2" fillId="0" borderId="0" xfId="0" applyNumberFormat="1" applyFont="1" applyBorder="1" applyProtection="1"/>
    <xf numFmtId="0" fontId="10" fillId="0" borderId="0" xfId="0" applyFont="1"/>
    <xf numFmtId="49" fontId="2" fillId="2" borderId="0" xfId="0" applyNumberFormat="1" applyFont="1" applyFill="1" applyBorder="1" applyAlignment="1">
      <alignment horizontal="center"/>
    </xf>
    <xf numFmtId="49" fontId="12" fillId="2" borderId="0" xfId="0" applyNumberFormat="1" applyFont="1" applyFill="1" applyBorder="1"/>
    <xf numFmtId="49" fontId="10" fillId="0" borderId="0" xfId="0" applyNumberFormat="1" applyFont="1" applyAlignment="1">
      <alignment horizontal="left"/>
    </xf>
    <xf numFmtId="164" fontId="10" fillId="0" borderId="0" xfId="0" applyNumberFormat="1" applyFont="1"/>
    <xf numFmtId="0" fontId="2" fillId="0" borderId="0" xfId="0" applyFont="1"/>
    <xf numFmtId="166" fontId="10" fillId="0" borderId="0" xfId="1" applyNumberFormat="1" applyFont="1"/>
    <xf numFmtId="49" fontId="2" fillId="2" borderId="0" xfId="0" applyNumberFormat="1" applyFont="1" applyFill="1"/>
    <xf numFmtId="49" fontId="10" fillId="0" borderId="0" xfId="0" applyNumberFormat="1" applyFont="1"/>
    <xf numFmtId="49" fontId="10" fillId="2" borderId="0" xfId="0" applyNumberFormat="1" applyFont="1" applyFill="1" applyAlignment="1">
      <alignment horizontal="left"/>
    </xf>
    <xf numFmtId="164" fontId="10" fillId="2" borderId="0" xfId="0" applyNumberFormat="1" applyFont="1" applyFill="1"/>
    <xf numFmtId="167" fontId="2" fillId="2" borderId="0" xfId="0" applyNumberFormat="1" applyFont="1" applyFill="1" applyProtection="1"/>
    <xf numFmtId="167" fontId="10" fillId="2" borderId="0" xfId="1" applyNumberFormat="1" applyFont="1" applyFill="1" applyProtection="1"/>
    <xf numFmtId="49" fontId="2" fillId="0" borderId="0" xfId="0" applyNumberFormat="1" applyFont="1"/>
    <xf numFmtId="49" fontId="2" fillId="0" borderId="0" xfId="0" applyNumberFormat="1" applyFont="1" applyAlignment="1">
      <alignment horizontal="left"/>
    </xf>
    <xf numFmtId="164" fontId="2" fillId="0" borderId="0" xfId="0" applyNumberFormat="1" applyFont="1"/>
    <xf numFmtId="167" fontId="2" fillId="0" borderId="0" xfId="0" applyNumberFormat="1" applyFont="1" applyProtection="1"/>
    <xf numFmtId="167" fontId="2" fillId="0" borderId="0" xfId="1" applyNumberFormat="1" applyFont="1" applyProtection="1"/>
    <xf numFmtId="49" fontId="8" fillId="0" borderId="0" xfId="0" applyNumberFormat="1" applyFont="1" applyAlignment="1">
      <alignment horizontal="left"/>
    </xf>
    <xf numFmtId="167" fontId="10" fillId="0" borderId="0" xfId="1" applyNumberFormat="1" applyFont="1" applyProtection="1"/>
    <xf numFmtId="167" fontId="10" fillId="0" borderId="0" xfId="0" applyNumberFormat="1" applyFont="1" applyBorder="1" applyProtection="1"/>
    <xf numFmtId="49" fontId="2" fillId="0" borderId="0" xfId="0" applyNumberFormat="1" applyFont="1" applyBorder="1"/>
    <xf numFmtId="49" fontId="10" fillId="0" borderId="0" xfId="0" applyNumberFormat="1" applyFont="1" applyBorder="1"/>
    <xf numFmtId="49" fontId="2" fillId="2" borderId="0" xfId="0" applyNumberFormat="1" applyFont="1" applyFill="1" applyBorder="1"/>
    <xf numFmtId="169" fontId="10" fillId="0" borderId="0" xfId="1" applyNumberFormat="1" applyFont="1"/>
    <xf numFmtId="49" fontId="8" fillId="0" borderId="0" xfId="0" applyNumberFormat="1" applyFont="1"/>
    <xf numFmtId="167" fontId="10" fillId="0" borderId="0" xfId="0" applyNumberFormat="1" applyFont="1" applyFill="1"/>
    <xf numFmtId="165" fontId="10" fillId="0" borderId="0" xfId="1" applyFont="1"/>
    <xf numFmtId="167" fontId="10" fillId="0" borderId="0" xfId="0" applyNumberFormat="1" applyFont="1"/>
    <xf numFmtId="167" fontId="2" fillId="0" borderId="0" xfId="0" applyNumberFormat="1" applyFont="1"/>
    <xf numFmtId="0" fontId="13" fillId="0" borderId="0" xfId="0" applyFont="1"/>
    <xf numFmtId="49" fontId="13" fillId="0" borderId="0" xfId="0" applyNumberFormat="1" applyFont="1"/>
    <xf numFmtId="49" fontId="13" fillId="0" borderId="0" xfId="0" applyNumberFormat="1" applyFont="1" applyAlignment="1">
      <alignment horizontal="left"/>
    </xf>
    <xf numFmtId="164" fontId="13" fillId="0" borderId="0" xfId="0" applyNumberFormat="1" applyFont="1"/>
    <xf numFmtId="0" fontId="14" fillId="0" borderId="0" xfId="0" applyFont="1"/>
    <xf numFmtId="166" fontId="13" fillId="0" borderId="0" xfId="1" applyNumberFormat="1" applyFont="1"/>
    <xf numFmtId="49" fontId="9" fillId="0" borderId="0" xfId="0" applyNumberFormat="1" applyFont="1" applyAlignment="1"/>
    <xf numFmtId="0" fontId="9" fillId="0" borderId="0" xfId="0" applyFont="1" applyAlignment="1">
      <alignment horizontal="center"/>
    </xf>
    <xf numFmtId="167" fontId="10" fillId="0" borderId="1" xfId="0" applyNumberFormat="1" applyFont="1" applyBorder="1" applyProtection="1"/>
    <xf numFmtId="167" fontId="2" fillId="0" borderId="1" xfId="0" applyNumberFormat="1" applyFont="1" applyBorder="1" applyProtection="1"/>
    <xf numFmtId="167" fontId="2" fillId="2" borderId="1" xfId="0" applyNumberFormat="1" applyFont="1" applyFill="1" applyBorder="1" applyProtection="1"/>
    <xf numFmtId="167" fontId="2" fillId="2" borderId="2" xfId="0" applyNumberFormat="1" applyFont="1" applyFill="1" applyBorder="1" applyProtection="1"/>
    <xf numFmtId="167" fontId="10" fillId="0" borderId="1" xfId="0" applyNumberFormat="1" applyFont="1" applyFill="1" applyBorder="1"/>
    <xf numFmtId="49" fontId="9" fillId="0" borderId="0" xfId="0" applyNumberFormat="1" applyFont="1" applyAlignment="1" applyProtection="1">
      <alignment horizontal="center"/>
      <protection locked="0"/>
    </xf>
    <xf numFmtId="49" fontId="2" fillId="0" borderId="0" xfId="0" applyNumberFormat="1" applyFont="1" applyAlignment="1" applyProtection="1">
      <alignment horizontal="center"/>
      <protection locked="0"/>
    </xf>
    <xf numFmtId="0" fontId="6" fillId="0" borderId="0" xfId="0" applyFont="1" applyAlignment="1" applyProtection="1">
      <alignment horizontal="left"/>
      <protection locked="0"/>
    </xf>
    <xf numFmtId="168" fontId="2" fillId="2" borderId="0" xfId="0" applyNumberFormat="1" applyFont="1" applyFill="1" applyAlignment="1">
      <alignment horizontal="center"/>
    </xf>
    <xf numFmtId="0" fontId="6" fillId="2" borderId="0" xfId="0" applyFont="1" applyFill="1" applyAlignment="1">
      <alignment horizontal="center"/>
    </xf>
    <xf numFmtId="49" fontId="6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 applyAlignment="1">
      <alignment horizontal="center"/>
    </xf>
    <xf numFmtId="49" fontId="9" fillId="0" borderId="0" xfId="0" applyNumberFormat="1" applyFont="1" applyAlignment="1">
      <alignment horizont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19050</xdr:colOff>
      <xdr:row>0</xdr:row>
      <xdr:rowOff>42332</xdr:rowOff>
    </xdr:from>
    <xdr:to>
      <xdr:col>1</xdr:col>
      <xdr:colOff>561869</xdr:colOff>
      <xdr:row>3</xdr:row>
      <xdr:rowOff>161925</xdr:rowOff>
    </xdr:to>
    <xdr:pic>
      <xdr:nvPicPr>
        <xdr:cNvPr id="6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" y="42332"/>
          <a:ext cx="790469" cy="71966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409575</xdr:colOff>
      <xdr:row>4</xdr:row>
      <xdr:rowOff>14287</xdr:rowOff>
    </xdr:to>
    <xdr:pic>
      <xdr:nvPicPr>
        <xdr:cNvPr id="3" name="1 Image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990600" cy="7572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EJERCICIO%20CONTABLE%202018/7.%20JULIO/07-Estados%20Financieros%20Institucionales%20JULIO-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Institucional"/>
      <sheetName val="Estados de Resultados Inst."/>
      <sheetName val="Vinculos Inst."/>
      <sheetName val="Balance Gubernamental Reexp"/>
      <sheetName val="EstadoRendEconomico"/>
      <sheetName val="Vinculos Guber"/>
      <sheetName val="AnexosEstaResultados"/>
      <sheetName val="AnexosBalance"/>
      <sheetName val="AnexosCtasDeOrden"/>
      <sheetName val="DTA"/>
      <sheetName val="CUADRATURA_ANEXOS"/>
      <sheetName val="CTAS NVAS"/>
    </sheetNames>
    <sheetDataSet>
      <sheetData sheetId="0"/>
      <sheetData sheetId="1"/>
      <sheetData sheetId="2">
        <row r="3">
          <cell r="A3" t="str">
            <v>Disponibilidades</v>
          </cell>
          <cell r="E3">
            <v>83417917.189999998</v>
          </cell>
        </row>
        <row r="4">
          <cell r="A4" t="str">
            <v>.</v>
          </cell>
          <cell r="B4" t="str">
            <v xml:space="preserve">Caja </v>
          </cell>
          <cell r="D4">
            <v>4700</v>
          </cell>
        </row>
        <row r="5">
          <cell r="A5" t="str">
            <v>.</v>
          </cell>
          <cell r="B5" t="str">
            <v>21103</v>
          </cell>
          <cell r="C5">
            <v>4700</v>
          </cell>
        </row>
        <row r="6">
          <cell r="A6" t="str">
            <v>.</v>
          </cell>
          <cell r="B6" t="str">
            <v>Bancos</v>
          </cell>
          <cell r="D6">
            <v>30103217.189999998</v>
          </cell>
        </row>
        <row r="7">
          <cell r="A7" t="str">
            <v>.</v>
          </cell>
          <cell r="B7" t="str">
            <v>21109</v>
          </cell>
          <cell r="C7">
            <v>4098594.99</v>
          </cell>
        </row>
        <row r="8">
          <cell r="A8" t="str">
            <v>.</v>
          </cell>
          <cell r="B8" t="str">
            <v>21123</v>
          </cell>
          <cell r="C8">
            <v>26004622.199999999</v>
          </cell>
        </row>
        <row r="9">
          <cell r="A9" t="str">
            <v>.</v>
          </cell>
          <cell r="B9" t="str">
            <v>Depósitos a plazo</v>
          </cell>
          <cell r="D9">
            <v>53310000</v>
          </cell>
        </row>
        <row r="10">
          <cell r="A10" t="str">
            <v>.</v>
          </cell>
          <cell r="B10" t="str">
            <v>22103</v>
          </cell>
          <cell r="C10">
            <v>53310000</v>
          </cell>
        </row>
        <row r="11">
          <cell r="A11" t="str">
            <v>Cuentas por Cobrar</v>
          </cell>
          <cell r="E11">
            <v>14816117.819999998</v>
          </cell>
        </row>
        <row r="12">
          <cell r="A12" t="str">
            <v>.</v>
          </cell>
          <cell r="B12" t="str">
            <v>Anticipo de fondos y deudores varios</v>
          </cell>
          <cell r="D12">
            <v>4172337.8999999994</v>
          </cell>
        </row>
        <row r="13">
          <cell r="A13" t="str">
            <v>.</v>
          </cell>
          <cell r="B13" t="str">
            <v>212</v>
          </cell>
          <cell r="C13">
            <v>3582980.63</v>
          </cell>
        </row>
        <row r="14">
          <cell r="A14" t="str">
            <v>.</v>
          </cell>
          <cell r="B14" t="str">
            <v>22505</v>
          </cell>
          <cell r="C14">
            <v>0</v>
          </cell>
        </row>
        <row r="15">
          <cell r="A15" t="str">
            <v>.</v>
          </cell>
          <cell r="B15" t="str">
            <v>22513</v>
          </cell>
          <cell r="C15">
            <v>4560.6499999999996</v>
          </cell>
        </row>
        <row r="16">
          <cell r="B16" t="str">
            <v>22907002</v>
          </cell>
          <cell r="C16">
            <v>0</v>
          </cell>
          <cell r="D16" t="str">
            <v>?</v>
          </cell>
        </row>
        <row r="17">
          <cell r="A17" t="str">
            <v>.</v>
          </cell>
          <cell r="B17" t="str">
            <v>22907003001001</v>
          </cell>
          <cell r="C17">
            <v>232006.02</v>
          </cell>
        </row>
        <row r="18">
          <cell r="A18" t="str">
            <v>.</v>
          </cell>
          <cell r="B18" t="str">
            <v>22907003001002</v>
          </cell>
          <cell r="C18">
            <v>348126.71999999997</v>
          </cell>
        </row>
        <row r="19">
          <cell r="A19" t="str">
            <v>.</v>
          </cell>
          <cell r="B19" t="str">
            <v>22909003</v>
          </cell>
          <cell r="C19">
            <v>130286.11</v>
          </cell>
        </row>
        <row r="20">
          <cell r="B20" t="str">
            <v>22909004</v>
          </cell>
          <cell r="C20">
            <v>0</v>
          </cell>
        </row>
        <row r="21">
          <cell r="A21" t="str">
            <v>.</v>
          </cell>
          <cell r="B21" t="str">
            <v>22909004002</v>
          </cell>
          <cell r="C21">
            <v>0</v>
          </cell>
        </row>
        <row r="22">
          <cell r="B22" t="str">
            <v>22909004003</v>
          </cell>
          <cell r="C22">
            <v>0</v>
          </cell>
        </row>
        <row r="23">
          <cell r="B23" t="str">
            <v>22909004004</v>
          </cell>
          <cell r="C23">
            <v>2602.6</v>
          </cell>
        </row>
        <row r="24">
          <cell r="A24" t="str">
            <v>.</v>
          </cell>
          <cell r="B24" t="str">
            <v>22999003</v>
          </cell>
          <cell r="C24">
            <v>-128224.83</v>
          </cell>
        </row>
        <row r="25">
          <cell r="A25" t="str">
            <v>.</v>
          </cell>
          <cell r="B25" t="str">
            <v>22999004001</v>
          </cell>
          <cell r="C25">
            <v>0</v>
          </cell>
        </row>
        <row r="26">
          <cell r="A26" t="str">
            <v>.</v>
          </cell>
          <cell r="B26" t="str">
            <v>Reserva de Saneamiento primas de seguro</v>
          </cell>
          <cell r="D26">
            <v>-580900.19999999995</v>
          </cell>
        </row>
        <row r="27">
          <cell r="A27" t="str">
            <v>.</v>
          </cell>
          <cell r="B27" t="str">
            <v>22999001003001001</v>
          </cell>
          <cell r="C27">
            <v>-232006.02</v>
          </cell>
        </row>
        <row r="28">
          <cell r="A28" t="str">
            <v>.</v>
          </cell>
          <cell r="B28" t="str">
            <v>22999001003001002</v>
          </cell>
          <cell r="C28">
            <v>-348126.71999999997</v>
          </cell>
        </row>
        <row r="29">
          <cell r="B29" t="str">
            <v>22999001003001005</v>
          </cell>
          <cell r="C29">
            <v>-767.46</v>
          </cell>
        </row>
        <row r="30">
          <cell r="A30" t="str">
            <v>.</v>
          </cell>
          <cell r="B30" t="str">
            <v>Deudores monetarios</v>
          </cell>
          <cell r="D30">
            <v>11224680.119999999</v>
          </cell>
        </row>
        <row r="31">
          <cell r="A31" t="str">
            <v>.</v>
          </cell>
          <cell r="B31" t="str">
            <v>213</v>
          </cell>
          <cell r="C31">
            <v>11224680.119999999</v>
          </cell>
        </row>
        <row r="32">
          <cell r="B32" t="str">
            <v>22509</v>
          </cell>
          <cell r="C32">
            <v>0</v>
          </cell>
        </row>
        <row r="33">
          <cell r="A33" t="str">
            <v>.</v>
          </cell>
          <cell r="B33" t="str">
            <v>22551</v>
          </cell>
          <cell r="C33">
            <v>0</v>
          </cell>
        </row>
        <row r="34">
          <cell r="A34" t="str">
            <v>Inversiones</v>
          </cell>
          <cell r="E34">
            <v>341352.71999999136</v>
          </cell>
        </row>
        <row r="35">
          <cell r="A35" t="str">
            <v>.</v>
          </cell>
          <cell r="B35" t="str">
            <v>Inversiones permanentes</v>
          </cell>
          <cell r="D35">
            <v>0</v>
          </cell>
        </row>
        <row r="36">
          <cell r="A36" t="str">
            <v>.</v>
          </cell>
          <cell r="B36" t="str">
            <v>22201001</v>
          </cell>
          <cell r="C36">
            <v>0</v>
          </cell>
        </row>
        <row r="37">
          <cell r="A37" t="str">
            <v>.</v>
          </cell>
          <cell r="B37" t="str">
            <v>22205</v>
          </cell>
          <cell r="C37">
            <v>0</v>
          </cell>
        </row>
        <row r="38">
          <cell r="A38" t="str">
            <v>.</v>
          </cell>
          <cell r="B38" t="str">
            <v>Préstamos a empresas privadas financieras</v>
          </cell>
          <cell r="D38">
            <v>0</v>
          </cell>
        </row>
        <row r="39">
          <cell r="A39" t="str">
            <v>.</v>
          </cell>
          <cell r="B39" t="str">
            <v>22401003</v>
          </cell>
          <cell r="C39">
            <v>0</v>
          </cell>
        </row>
        <row r="40">
          <cell r="A40" t="str">
            <v>.</v>
          </cell>
          <cell r="B40" t="str">
            <v>Provisión de Inversión a empresas privadas financieras</v>
          </cell>
          <cell r="D40">
            <v>0</v>
          </cell>
        </row>
        <row r="41">
          <cell r="A41" t="str">
            <v>.</v>
          </cell>
          <cell r="B41" t="str">
            <v>22499003001</v>
          </cell>
          <cell r="C41">
            <v>0</v>
          </cell>
        </row>
        <row r="42">
          <cell r="A42" t="str">
            <v>.</v>
          </cell>
          <cell r="B42" t="str">
            <v>Existencia de Consumo</v>
          </cell>
          <cell r="D42">
            <v>81888.33</v>
          </cell>
        </row>
        <row r="43">
          <cell r="A43" t="str">
            <v>.</v>
          </cell>
          <cell r="B43" t="str">
            <v>23101</v>
          </cell>
          <cell r="C43">
            <v>611.11</v>
          </cell>
        </row>
        <row r="44">
          <cell r="B44" t="str">
            <v>23103</v>
          </cell>
          <cell r="C44">
            <v>10.4</v>
          </cell>
        </row>
        <row r="45">
          <cell r="A45" t="str">
            <v>.</v>
          </cell>
          <cell r="B45" t="str">
            <v>23105</v>
          </cell>
          <cell r="C45">
            <v>12693.14</v>
          </cell>
        </row>
        <row r="46">
          <cell r="B46" t="str">
            <v>23109</v>
          </cell>
          <cell r="C46">
            <v>47835.44</v>
          </cell>
        </row>
        <row r="47">
          <cell r="A47" t="str">
            <v>.</v>
          </cell>
          <cell r="B47" t="str">
            <v>23113</v>
          </cell>
          <cell r="C47">
            <v>19634.599999999999</v>
          </cell>
        </row>
        <row r="48">
          <cell r="A48" t="str">
            <v>.</v>
          </cell>
          <cell r="B48" t="str">
            <v>23115</v>
          </cell>
          <cell r="C48">
            <v>1103.6400000000001</v>
          </cell>
        </row>
        <row r="49">
          <cell r="A49" t="str">
            <v>.</v>
          </cell>
          <cell r="B49" t="str">
            <v>Inmuebles para la venta</v>
          </cell>
          <cell r="D49">
            <v>51178970.729999997</v>
          </cell>
        </row>
        <row r="50">
          <cell r="A50" t="str">
            <v>.</v>
          </cell>
          <cell r="B50" t="str">
            <v>23121</v>
          </cell>
          <cell r="C50">
            <v>1638763.72</v>
          </cell>
        </row>
        <row r="51">
          <cell r="A51" t="str">
            <v>.</v>
          </cell>
          <cell r="B51" t="str">
            <v>23196</v>
          </cell>
          <cell r="C51">
            <v>49540207.009999998</v>
          </cell>
        </row>
        <row r="52">
          <cell r="A52" t="str">
            <v>.</v>
          </cell>
          <cell r="B52" t="str">
            <v xml:space="preserve">Reservas de saneamiento de activos extraordinarios </v>
          </cell>
          <cell r="D52">
            <v>-50919506.340000004</v>
          </cell>
        </row>
        <row r="53">
          <cell r="A53" t="str">
            <v>.</v>
          </cell>
          <cell r="B53" t="str">
            <v>23199</v>
          </cell>
          <cell r="C53">
            <v>-50919506.340000004</v>
          </cell>
        </row>
        <row r="54">
          <cell r="A54" t="str">
            <v>Préstamos Netos</v>
          </cell>
          <cell r="E54">
            <v>814462253.63</v>
          </cell>
        </row>
        <row r="55">
          <cell r="A55" t="str">
            <v>.</v>
          </cell>
          <cell r="B55" t="str">
            <v>Cartera Vigente</v>
          </cell>
          <cell r="D55">
            <v>899053315.5200001</v>
          </cell>
        </row>
        <row r="56">
          <cell r="A56" t="str">
            <v>.</v>
          </cell>
          <cell r="B56" t="str">
            <v>22401005002</v>
          </cell>
          <cell r="C56">
            <v>824743854.97000003</v>
          </cell>
        </row>
        <row r="57">
          <cell r="A57" t="str">
            <v>.</v>
          </cell>
          <cell r="B57" t="str">
            <v>22401005004</v>
          </cell>
          <cell r="C57">
            <v>7321767.9800000004</v>
          </cell>
        </row>
        <row r="58">
          <cell r="A58" t="str">
            <v>.</v>
          </cell>
          <cell r="B58" t="str">
            <v>22401005009</v>
          </cell>
          <cell r="C58">
            <v>66987692.57</v>
          </cell>
        </row>
        <row r="59">
          <cell r="A59" t="str">
            <v>.</v>
          </cell>
          <cell r="B59" t="str">
            <v>22401005011</v>
          </cell>
          <cell r="C59">
            <v>0</v>
          </cell>
        </row>
        <row r="60">
          <cell r="B60" t="str">
            <v>22453837001</v>
          </cell>
          <cell r="C60">
            <v>0</v>
          </cell>
        </row>
        <row r="61">
          <cell r="A61" t="str">
            <v>.</v>
          </cell>
          <cell r="B61" t="str">
            <v>Cartera Vencida</v>
          </cell>
          <cell r="D61">
            <v>47622273.640000001</v>
          </cell>
        </row>
        <row r="62">
          <cell r="A62" t="str">
            <v>.</v>
          </cell>
          <cell r="B62" t="str">
            <v>22401005003</v>
          </cell>
          <cell r="C62">
            <v>37078008.390000001</v>
          </cell>
        </row>
        <row r="63">
          <cell r="A63" t="str">
            <v>.</v>
          </cell>
          <cell r="B63" t="str">
            <v>22401005005</v>
          </cell>
          <cell r="C63">
            <v>1337155.71</v>
          </cell>
        </row>
        <row r="64">
          <cell r="B64" t="str">
            <v>22401005007</v>
          </cell>
          <cell r="C64">
            <v>0</v>
          </cell>
        </row>
        <row r="65">
          <cell r="A65" t="str">
            <v>.</v>
          </cell>
          <cell r="B65" t="str">
            <v>22401005010</v>
          </cell>
          <cell r="C65">
            <v>9207109.5399999991</v>
          </cell>
        </row>
        <row r="66">
          <cell r="A66" t="str">
            <v>.</v>
          </cell>
          <cell r="B66" t="str">
            <v>Cartera en ejecución</v>
          </cell>
          <cell r="D66">
            <v>2880391.67</v>
          </cell>
        </row>
        <row r="67">
          <cell r="A67" t="str">
            <v>.</v>
          </cell>
          <cell r="B67" t="str">
            <v>22901001</v>
          </cell>
          <cell r="C67">
            <v>2798790.82</v>
          </cell>
        </row>
        <row r="68">
          <cell r="A68" t="str">
            <v>.</v>
          </cell>
          <cell r="B68" t="str">
            <v>22901002</v>
          </cell>
          <cell r="C68">
            <v>81600.850000000006</v>
          </cell>
        </row>
        <row r="69">
          <cell r="A69" t="str">
            <v>.</v>
          </cell>
          <cell r="B69" t="str">
            <v>Reserva de saneamiento de capital</v>
          </cell>
          <cell r="D69">
            <v>-21053190.079999998</v>
          </cell>
        </row>
        <row r="70">
          <cell r="A70" t="str">
            <v>.</v>
          </cell>
          <cell r="B70" t="str">
            <v>22499001003</v>
          </cell>
          <cell r="C70">
            <v>-19297533</v>
          </cell>
        </row>
        <row r="71">
          <cell r="A71" t="str">
            <v>.</v>
          </cell>
          <cell r="B71" t="str">
            <v>22999001001003</v>
          </cell>
          <cell r="C71">
            <v>-1755657.08</v>
          </cell>
        </row>
        <row r="73">
          <cell r="A73" t="str">
            <v>.</v>
          </cell>
          <cell r="B73" t="str">
            <v>Reserva para cobertura de capital vencido</v>
          </cell>
          <cell r="D73">
            <v>-57846945.630000003</v>
          </cell>
        </row>
        <row r="74">
          <cell r="A74" t="str">
            <v>.</v>
          </cell>
          <cell r="B74" t="str">
            <v>22499001004</v>
          </cell>
          <cell r="C74">
            <v>-57846945.630000003</v>
          </cell>
        </row>
        <row r="75">
          <cell r="B75" t="str">
            <v>Reserva Voluntaria Prestamos Reestructurados Vigentes</v>
          </cell>
          <cell r="D75">
            <v>-56540218.869999997</v>
          </cell>
        </row>
        <row r="76">
          <cell r="B76" t="str">
            <v>22499001002</v>
          </cell>
          <cell r="C76">
            <v>-56540218.869999997</v>
          </cell>
        </row>
        <row r="77">
          <cell r="A77" t="str">
            <v>.</v>
          </cell>
          <cell r="B77" t="str">
            <v>Reserva para créditos de difícil inscripción</v>
          </cell>
          <cell r="D77">
            <v>-131370.44</v>
          </cell>
        </row>
        <row r="78">
          <cell r="A78" t="str">
            <v>.</v>
          </cell>
          <cell r="B78" t="str">
            <v>22499001005</v>
          </cell>
          <cell r="C78">
            <v>-131370.44</v>
          </cell>
        </row>
        <row r="79">
          <cell r="A79" t="str">
            <v>.</v>
          </cell>
          <cell r="B79" t="str">
            <v>Prestamos personales (Netos)</v>
          </cell>
          <cell r="D79">
            <v>477997.81999999995</v>
          </cell>
        </row>
        <row r="80">
          <cell r="A80" t="str">
            <v>.</v>
          </cell>
          <cell r="B80" t="str">
            <v>22403001</v>
          </cell>
          <cell r="C80">
            <v>497232.29</v>
          </cell>
        </row>
        <row r="81">
          <cell r="A81" t="str">
            <v>.</v>
          </cell>
          <cell r="B81" t="str">
            <v>22499002</v>
          </cell>
          <cell r="C81">
            <v>-19234.47</v>
          </cell>
        </row>
        <row r="82">
          <cell r="A82" t="str">
            <v>.</v>
          </cell>
          <cell r="B82" t="str">
            <v>Terrenos con promesa de venta</v>
          </cell>
          <cell r="D82">
            <v>4442.51</v>
          </cell>
        </row>
        <row r="83">
          <cell r="A83" t="str">
            <v>.</v>
          </cell>
          <cell r="B83" t="str">
            <v>22401005007</v>
          </cell>
          <cell r="C83">
            <v>0</v>
          </cell>
        </row>
        <row r="84">
          <cell r="A84" t="str">
            <v>..</v>
          </cell>
          <cell r="B84" t="str">
            <v>22401005008</v>
          </cell>
          <cell r="C84">
            <v>4442.51</v>
          </cell>
        </row>
        <row r="85">
          <cell r="A85" t="str">
            <v>.</v>
          </cell>
          <cell r="B85" t="str">
            <v xml:space="preserve">Reserva de Terrenos con Promesa de Venta </v>
          </cell>
          <cell r="D85">
            <v>-4442.51</v>
          </cell>
        </row>
        <row r="86">
          <cell r="A86" t="str">
            <v>.</v>
          </cell>
          <cell r="B86" t="str">
            <v>22499001007</v>
          </cell>
          <cell r="C86">
            <v>0</v>
          </cell>
        </row>
        <row r="87">
          <cell r="A87" t="str">
            <v>.</v>
          </cell>
          <cell r="B87" t="str">
            <v>22499001009</v>
          </cell>
          <cell r="C87">
            <v>-4442.51</v>
          </cell>
        </row>
        <row r="88">
          <cell r="A88" t="str">
            <v>Activo Fijo</v>
          </cell>
          <cell r="E88">
            <v>15416300.289999999</v>
          </cell>
        </row>
        <row r="89">
          <cell r="A89" t="str">
            <v>.</v>
          </cell>
          <cell r="B89" t="str">
            <v>Bienes depreciables</v>
          </cell>
          <cell r="D89">
            <v>14297579.73</v>
          </cell>
        </row>
        <row r="90">
          <cell r="A90" t="str">
            <v>.</v>
          </cell>
          <cell r="B90" t="str">
            <v>241</v>
          </cell>
          <cell r="C90">
            <v>8936647.9100000001</v>
          </cell>
        </row>
        <row r="91">
          <cell r="A91" t="str">
            <v>.</v>
          </cell>
          <cell r="B91" t="str">
            <v>24199</v>
          </cell>
          <cell r="C91">
            <v>5360931.82</v>
          </cell>
        </row>
        <row r="92">
          <cell r="A92" t="str">
            <v>.</v>
          </cell>
          <cell r="B92" t="str">
            <v>Reserva de depreciación activo</v>
          </cell>
          <cell r="D92">
            <v>-5360931.82</v>
          </cell>
        </row>
        <row r="93">
          <cell r="A93" t="str">
            <v>.</v>
          </cell>
          <cell r="B93" t="str">
            <v>24199</v>
          </cell>
          <cell r="C93">
            <v>-5360931.82</v>
          </cell>
        </row>
        <row r="94">
          <cell r="A94" t="str">
            <v>.</v>
          </cell>
          <cell r="B94" t="str">
            <v>Bienes no depreciables</v>
          </cell>
          <cell r="D94">
            <v>5854216.8600000003</v>
          </cell>
        </row>
        <row r="95">
          <cell r="A95" t="str">
            <v>.</v>
          </cell>
          <cell r="B95" t="str">
            <v>243</v>
          </cell>
          <cell r="C95">
            <v>5854216.8600000003</v>
          </cell>
        </row>
        <row r="96">
          <cell r="A96" t="str">
            <v>.</v>
          </cell>
          <cell r="B96" t="str">
            <v>Derechos de propiedad intangible</v>
          </cell>
          <cell r="D96">
            <v>1668454.6</v>
          </cell>
        </row>
        <row r="97">
          <cell r="A97" t="str">
            <v>.</v>
          </cell>
          <cell r="B97" t="str">
            <v>22615</v>
          </cell>
          <cell r="C97">
            <v>1668454.6</v>
          </cell>
        </row>
        <row r="98">
          <cell r="A98" t="str">
            <v>.</v>
          </cell>
          <cell r="B98" t="str">
            <v>Amortizaciones Derechos de Propiedad Intangible</v>
          </cell>
          <cell r="D98">
            <v>-1043019.08</v>
          </cell>
        </row>
        <row r="99">
          <cell r="A99" t="str">
            <v>.</v>
          </cell>
          <cell r="B99" t="str">
            <v>22699015</v>
          </cell>
          <cell r="C99">
            <v>-1043019.08</v>
          </cell>
        </row>
        <row r="100">
          <cell r="A100" t="str">
            <v>Otros Activos</v>
          </cell>
          <cell r="E100">
            <v>2794298.12</v>
          </cell>
        </row>
        <row r="101">
          <cell r="A101" t="str">
            <v>.</v>
          </cell>
          <cell r="B101" t="str">
            <v>Préstamos a empresas públicas</v>
          </cell>
          <cell r="D101">
            <v>2675.2</v>
          </cell>
        </row>
        <row r="102">
          <cell r="A102" t="str">
            <v>.</v>
          </cell>
          <cell r="B102" t="str">
            <v>22909009002</v>
          </cell>
          <cell r="C102">
            <v>2675.2</v>
          </cell>
        </row>
        <row r="103">
          <cell r="A103" t="str">
            <v>.</v>
          </cell>
          <cell r="B103" t="str">
            <v>Provisión préstamo a empresas públicas</v>
          </cell>
          <cell r="D103">
            <v>-2675.2</v>
          </cell>
        </row>
        <row r="104">
          <cell r="A104" t="str">
            <v>.</v>
          </cell>
          <cell r="B104" t="str">
            <v>22999009001</v>
          </cell>
          <cell r="C104">
            <v>-2675.2</v>
          </cell>
        </row>
        <row r="105">
          <cell r="A105" t="str">
            <v>.</v>
          </cell>
          <cell r="B105" t="str">
            <v>Inversiones en proyectos y programas</v>
          </cell>
          <cell r="D105">
            <v>0</v>
          </cell>
        </row>
        <row r="106">
          <cell r="A106" t="str">
            <v>.</v>
          </cell>
          <cell r="B106" t="str">
            <v>25191</v>
          </cell>
          <cell r="C106">
            <v>0</v>
          </cell>
        </row>
        <row r="107">
          <cell r="B107" t="str">
            <v>25249</v>
          </cell>
          <cell r="C107">
            <v>0</v>
          </cell>
        </row>
        <row r="108">
          <cell r="A108" t="str">
            <v>.</v>
          </cell>
          <cell r="B108" t="str">
            <v>25291</v>
          </cell>
          <cell r="C108">
            <v>0</v>
          </cell>
        </row>
        <row r="109">
          <cell r="B109" t="str">
            <v>25165</v>
          </cell>
          <cell r="C109">
            <v>0</v>
          </cell>
        </row>
        <row r="110">
          <cell r="A110" t="str">
            <v>.</v>
          </cell>
          <cell r="B110" t="str">
            <v>Aplicación inversiones en proyectos</v>
          </cell>
          <cell r="D110">
            <v>0</v>
          </cell>
        </row>
        <row r="111">
          <cell r="A111" t="str">
            <v>.</v>
          </cell>
          <cell r="B111" t="str">
            <v>25199</v>
          </cell>
          <cell r="C111">
            <v>0</v>
          </cell>
        </row>
        <row r="112">
          <cell r="B112" t="str">
            <v>25299</v>
          </cell>
          <cell r="C112">
            <v>0</v>
          </cell>
          <cell r="D112" t="str">
            <v>*</v>
          </cell>
        </row>
        <row r="113">
          <cell r="A113" t="str">
            <v>.</v>
          </cell>
          <cell r="B113" t="str">
            <v>Terrenos entregados en comodato</v>
          </cell>
          <cell r="D113">
            <v>1231157.6200000001</v>
          </cell>
        </row>
        <row r="114">
          <cell r="A114" t="str">
            <v>.</v>
          </cell>
          <cell r="B114" t="str">
            <v>22533001</v>
          </cell>
          <cell r="C114">
            <v>1231157.6200000001</v>
          </cell>
        </row>
        <row r="115">
          <cell r="A115" t="str">
            <v>.</v>
          </cell>
          <cell r="B115" t="str">
            <v>Seguros Pagados por Anticipados</v>
          </cell>
          <cell r="D115">
            <v>2082767.22</v>
          </cell>
        </row>
        <row r="116">
          <cell r="A116" t="str">
            <v>.</v>
          </cell>
          <cell r="B116" t="str">
            <v>22605</v>
          </cell>
          <cell r="C116">
            <v>2082767.22</v>
          </cell>
        </row>
        <row r="117">
          <cell r="B117" t="str">
            <v>Amortizaciones de Seguros Pagados por Anticipado</v>
          </cell>
          <cell r="D117">
            <v>-519626.72</v>
          </cell>
        </row>
        <row r="118">
          <cell r="B118" t="str">
            <v>22699005</v>
          </cell>
          <cell r="C118">
            <v>-519626.72</v>
          </cell>
        </row>
        <row r="119">
          <cell r="B119" t="str">
            <v>Mantenimiento y Reparaciones Pagados por Anticipado</v>
          </cell>
          <cell r="D119">
            <v>0</v>
          </cell>
        </row>
        <row r="120">
          <cell r="B120" t="str">
            <v>22609</v>
          </cell>
          <cell r="C120">
            <v>0</v>
          </cell>
        </row>
        <row r="121">
          <cell r="B121" t="str">
            <v>Amortización de Mantenimiento y Reparaciones Pagados    por Anticipado</v>
          </cell>
          <cell r="D121">
            <v>0</v>
          </cell>
        </row>
        <row r="122">
          <cell r="B122" t="str">
            <v>22699006001</v>
          </cell>
          <cell r="C122">
            <v>0</v>
          </cell>
        </row>
        <row r="123">
          <cell r="A123" t="str">
            <v>TOTAL ACTIVOS</v>
          </cell>
        </row>
        <row r="124">
          <cell r="A124" t="str">
            <v>CUENTAS DE ORDEN</v>
          </cell>
          <cell r="D124">
            <v>249934641.94999999</v>
          </cell>
          <cell r="E124">
            <v>249934641.94999999</v>
          </cell>
        </row>
        <row r="125">
          <cell r="A125" t="str">
            <v>.</v>
          </cell>
          <cell r="B125" t="str">
            <v>934</v>
          </cell>
          <cell r="C125">
            <v>5294400.45</v>
          </cell>
        </row>
        <row r="126">
          <cell r="A126" t="str">
            <v>.</v>
          </cell>
          <cell r="B126" t="str">
            <v>936</v>
          </cell>
          <cell r="C126">
            <v>244640241.5</v>
          </cell>
        </row>
        <row r="127">
          <cell r="A127" t="str">
            <v>Cuentas por Pagar</v>
          </cell>
          <cell r="E127">
            <v>8070170.5599999996</v>
          </cell>
        </row>
        <row r="128">
          <cell r="A128" t="str">
            <v>.</v>
          </cell>
          <cell r="B128" t="str">
            <v>Depósitos de terceros</v>
          </cell>
          <cell r="D128">
            <v>4377073.8499999996</v>
          </cell>
        </row>
        <row r="129">
          <cell r="A129" t="str">
            <v>.</v>
          </cell>
          <cell r="B129" t="str">
            <v>412</v>
          </cell>
          <cell r="C129">
            <v>4377073.8499999996</v>
          </cell>
        </row>
        <row r="130">
          <cell r="A130" t="str">
            <v>.</v>
          </cell>
          <cell r="B130" t="str">
            <v>Acreedores Monetarios</v>
          </cell>
          <cell r="D130">
            <v>3693096.71</v>
          </cell>
        </row>
        <row r="131">
          <cell r="A131" t="str">
            <v>.</v>
          </cell>
          <cell r="B131" t="str">
            <v>413</v>
          </cell>
          <cell r="C131">
            <v>3693096.71</v>
          </cell>
        </row>
        <row r="132">
          <cell r="A132" t="str">
            <v>Títulos  Valores en el Mercado Nacional</v>
          </cell>
          <cell r="E132">
            <v>197266921.13999999</v>
          </cell>
        </row>
        <row r="133">
          <cell r="A133" t="str">
            <v>.</v>
          </cell>
          <cell r="B133" t="str">
            <v>Titulos Valores Diversos</v>
          </cell>
          <cell r="D133">
            <v>197266921.13999999</v>
          </cell>
        </row>
        <row r="134">
          <cell r="A134" t="str">
            <v>.</v>
          </cell>
          <cell r="B134" t="str">
            <v>42201</v>
          </cell>
          <cell r="C134">
            <v>197266921.13999999</v>
          </cell>
        </row>
        <row r="135">
          <cell r="A135" t="str">
            <v xml:space="preserve">Préstamos </v>
          </cell>
          <cell r="E135">
            <v>71015452.959999993</v>
          </cell>
        </row>
        <row r="136">
          <cell r="A136" t="str">
            <v>.</v>
          </cell>
          <cell r="B136" t="str">
            <v>Financiamiento Interno</v>
          </cell>
          <cell r="D136">
            <v>31185158.84</v>
          </cell>
        </row>
        <row r="137">
          <cell r="B137" t="str">
            <v>42205</v>
          </cell>
          <cell r="C137">
            <v>112875</v>
          </cell>
        </row>
        <row r="138">
          <cell r="B138" t="str">
            <v>42211</v>
          </cell>
          <cell r="C138">
            <v>31072283.84</v>
          </cell>
        </row>
        <row r="139">
          <cell r="B139" t="str">
            <v>42217</v>
          </cell>
          <cell r="C139">
            <v>0</v>
          </cell>
        </row>
        <row r="140">
          <cell r="A140" t="str">
            <v>.</v>
          </cell>
          <cell r="B140" t="str">
            <v>42219</v>
          </cell>
          <cell r="C140">
            <v>0</v>
          </cell>
        </row>
        <row r="141">
          <cell r="B141" t="str">
            <v>Financiamiento Externo</v>
          </cell>
          <cell r="D141">
            <v>39830294.119999997</v>
          </cell>
        </row>
        <row r="142">
          <cell r="B142" t="str">
            <v>42311</v>
          </cell>
          <cell r="C142">
            <v>39830294.119999997</v>
          </cell>
        </row>
        <row r="143">
          <cell r="A143" t="str">
            <v>Depósitos</v>
          </cell>
          <cell r="E143">
            <v>206037140.5</v>
          </cell>
        </row>
        <row r="144">
          <cell r="A144" t="str">
            <v>.</v>
          </cell>
          <cell r="B144" t="str">
            <v>Cotizaciones obrero-patronales</v>
          </cell>
          <cell r="D144">
            <v>205499931.34</v>
          </cell>
        </row>
        <row r="145">
          <cell r="A145" t="str">
            <v>.</v>
          </cell>
          <cell r="B145" t="str">
            <v>42403004001</v>
          </cell>
          <cell r="C145">
            <v>205499931.34</v>
          </cell>
        </row>
        <row r="146">
          <cell r="A146" t="str">
            <v>.</v>
          </cell>
          <cell r="B146" t="str">
            <v>Intereses sobre cotizaciones Obrero-Patronal</v>
          </cell>
          <cell r="D146">
            <v>537209.16</v>
          </cell>
        </row>
        <row r="147">
          <cell r="A147" t="str">
            <v>.</v>
          </cell>
          <cell r="B147" t="str">
            <v>42403004002</v>
          </cell>
          <cell r="C147">
            <v>537209.16</v>
          </cell>
        </row>
        <row r="148">
          <cell r="A148" t="str">
            <v>Provisiones</v>
          </cell>
          <cell r="E148">
            <v>5402826.9500000002</v>
          </cell>
        </row>
        <row r="149">
          <cell r="A149" t="str">
            <v>.</v>
          </cell>
          <cell r="B149" t="str">
            <v>Pasivo laboral</v>
          </cell>
          <cell r="D149">
            <v>344216.55</v>
          </cell>
        </row>
        <row r="150">
          <cell r="A150" t="str">
            <v>.</v>
          </cell>
          <cell r="B150" t="str">
            <v>42417</v>
          </cell>
          <cell r="C150">
            <v>344216.55</v>
          </cell>
        </row>
        <row r="151">
          <cell r="A151" t="str">
            <v>.</v>
          </cell>
          <cell r="B151" t="str">
            <v>Provisión para prestaciones laborales</v>
          </cell>
          <cell r="D151">
            <v>5058610.4000000004</v>
          </cell>
        </row>
        <row r="152">
          <cell r="A152" t="str">
            <v>.</v>
          </cell>
          <cell r="B152" t="str">
            <v>42419</v>
          </cell>
          <cell r="C152">
            <v>5058610.4000000004</v>
          </cell>
        </row>
        <row r="153">
          <cell r="A153" t="str">
            <v>.</v>
          </cell>
          <cell r="B153" t="str">
            <v>Provisión para Infraestructura</v>
          </cell>
          <cell r="D153">
            <v>0</v>
          </cell>
        </row>
        <row r="154">
          <cell r="A154" t="str">
            <v>.</v>
          </cell>
          <cell r="B154" t="str">
            <v>42421</v>
          </cell>
          <cell r="C154">
            <v>0</v>
          </cell>
        </row>
        <row r="155">
          <cell r="A155" t="str">
            <v>Otros Pasivos</v>
          </cell>
          <cell r="E155">
            <v>2172386.14</v>
          </cell>
        </row>
        <row r="156">
          <cell r="A156" t="str">
            <v>.</v>
          </cell>
          <cell r="B156" t="str">
            <v>Acreedores Monetarios por pagar</v>
          </cell>
          <cell r="D156">
            <v>2172386.14</v>
          </cell>
        </row>
        <row r="157">
          <cell r="A157" t="str">
            <v>.</v>
          </cell>
          <cell r="B157" t="str">
            <v>42451</v>
          </cell>
          <cell r="C157">
            <v>2172386.14</v>
          </cell>
        </row>
        <row r="158">
          <cell r="A158" t="str">
            <v>TOTAL PASIVO</v>
          </cell>
        </row>
        <row r="159">
          <cell r="B159" t="str">
            <v>Aportes</v>
          </cell>
          <cell r="D159">
            <v>6635428.5700000003</v>
          </cell>
          <cell r="E159">
            <v>6635428.5700000003</v>
          </cell>
        </row>
        <row r="160">
          <cell r="A160" t="str">
            <v>.</v>
          </cell>
          <cell r="B160" t="str">
            <v>81103001</v>
          </cell>
          <cell r="C160">
            <v>2857142.86</v>
          </cell>
        </row>
        <row r="161">
          <cell r="A161" t="str">
            <v>.</v>
          </cell>
          <cell r="B161" t="str">
            <v>81103002</v>
          </cell>
          <cell r="C161">
            <v>3778285.71</v>
          </cell>
        </row>
        <row r="162">
          <cell r="A162" t="str">
            <v>Reservas</v>
          </cell>
          <cell r="E162">
            <v>404996860.12</v>
          </cell>
        </row>
        <row r="163">
          <cell r="A163" t="str">
            <v>.</v>
          </cell>
          <cell r="B163" t="str">
            <v>Reservas para emergencias</v>
          </cell>
          <cell r="C163">
            <v>0</v>
          </cell>
          <cell r="D163">
            <v>392700164.01999998</v>
          </cell>
        </row>
        <row r="164">
          <cell r="A164" t="str">
            <v>.</v>
          </cell>
          <cell r="B164" t="str">
            <v>81201</v>
          </cell>
          <cell r="C164">
            <v>392700164.01999998</v>
          </cell>
        </row>
        <row r="165">
          <cell r="B165" t="str">
            <v>Reserva técnica</v>
          </cell>
          <cell r="D165">
            <v>12296696.1</v>
          </cell>
        </row>
        <row r="166">
          <cell r="B166" t="str">
            <v>81203</v>
          </cell>
          <cell r="C166">
            <v>12296696.1</v>
          </cell>
        </row>
        <row r="167">
          <cell r="A167" t="str">
            <v>RESULTADO DEL EJERCICIO ANTERIOR</v>
          </cell>
          <cell r="D167">
            <v>187819.61</v>
          </cell>
          <cell r="E167">
            <v>187819.61</v>
          </cell>
        </row>
        <row r="168">
          <cell r="A168" t="str">
            <v>.</v>
          </cell>
          <cell r="B168" t="str">
            <v>81109001</v>
          </cell>
          <cell r="C168">
            <v>0</v>
          </cell>
        </row>
        <row r="169">
          <cell r="A169" t="str">
            <v>.</v>
          </cell>
          <cell r="B169" t="str">
            <v>81109002</v>
          </cell>
          <cell r="C169">
            <v>187819.61</v>
          </cell>
        </row>
        <row r="170">
          <cell r="A170" t="str">
            <v>Resultado del Ejercicio Corriente</v>
          </cell>
          <cell r="D170">
            <v>0</v>
          </cell>
          <cell r="E170">
            <v>0</v>
          </cell>
        </row>
        <row r="171">
          <cell r="B171" t="str">
            <v>81111999</v>
          </cell>
          <cell r="C171">
            <v>0</v>
          </cell>
        </row>
        <row r="172">
          <cell r="A172" t="str">
            <v>.</v>
          </cell>
          <cell r="B172" t="str">
            <v>831</v>
          </cell>
          <cell r="C172">
            <v>0</v>
          </cell>
        </row>
        <row r="173">
          <cell r="A173" t="str">
            <v>.</v>
          </cell>
          <cell r="B173" t="str">
            <v>833</v>
          </cell>
          <cell r="C173">
            <v>0</v>
          </cell>
        </row>
        <row r="174">
          <cell r="A174" t="str">
            <v>.</v>
          </cell>
          <cell r="B174" t="str">
            <v>834</v>
          </cell>
          <cell r="C174">
            <v>0</v>
          </cell>
        </row>
        <row r="175">
          <cell r="A175" t="str">
            <v>.</v>
          </cell>
          <cell r="B175" t="str">
            <v>835</v>
          </cell>
          <cell r="C175">
            <v>0</v>
          </cell>
        </row>
        <row r="176">
          <cell r="A176" t="str">
            <v>.</v>
          </cell>
          <cell r="B176" t="str">
            <v>836</v>
          </cell>
          <cell r="C176">
            <v>0</v>
          </cell>
        </row>
        <row r="177">
          <cell r="A177" t="str">
            <v>.</v>
          </cell>
          <cell r="B177" t="str">
            <v>837</v>
          </cell>
          <cell r="C177">
            <v>0</v>
          </cell>
        </row>
        <row r="178">
          <cell r="A178" t="str">
            <v>.</v>
          </cell>
          <cell r="B178" t="str">
            <v>838</v>
          </cell>
          <cell r="C178">
            <v>0</v>
          </cell>
        </row>
        <row r="179">
          <cell r="A179" t="str">
            <v>.</v>
          </cell>
          <cell r="B179" t="str">
            <v>839</v>
          </cell>
          <cell r="C179">
            <v>0</v>
          </cell>
        </row>
        <row r="180">
          <cell r="A180" t="str">
            <v>.</v>
          </cell>
          <cell r="B180" t="str">
            <v>855</v>
          </cell>
          <cell r="C180">
            <v>0</v>
          </cell>
        </row>
        <row r="181">
          <cell r="A181" t="str">
            <v>.</v>
          </cell>
          <cell r="B181" t="str">
            <v>858</v>
          </cell>
          <cell r="C181">
            <v>0</v>
          </cell>
        </row>
        <row r="182">
          <cell r="A182" t="str">
            <v>.</v>
          </cell>
          <cell r="B182" t="str">
            <v>859</v>
          </cell>
          <cell r="C182">
            <v>0</v>
          </cell>
        </row>
        <row r="183">
          <cell r="A183" t="str">
            <v>Superávit por Revaluación</v>
          </cell>
          <cell r="D183">
            <v>8754136.8699999992</v>
          </cell>
          <cell r="E183">
            <v>8754136.8699999992</v>
          </cell>
        </row>
        <row r="184">
          <cell r="A184" t="str">
            <v>.</v>
          </cell>
          <cell r="B184" t="str">
            <v>81113</v>
          </cell>
          <cell r="C184">
            <v>8754136.8699999992</v>
          </cell>
        </row>
        <row r="185">
          <cell r="A185" t="str">
            <v>Estados de Resultados Comparativo</v>
          </cell>
        </row>
        <row r="186">
          <cell r="A186" t="str">
            <v>DETALLE</v>
          </cell>
        </row>
        <row r="187">
          <cell r="A187" t="str">
            <v>CUENTA</v>
          </cell>
        </row>
        <row r="188">
          <cell r="A188" t="str">
            <v>INGRESOS DE OPERACIÓN</v>
          </cell>
        </row>
        <row r="189">
          <cell r="A189" t="str">
            <v>Financieros</v>
          </cell>
          <cell r="E189">
            <v>44162905.609999999</v>
          </cell>
        </row>
        <row r="190">
          <cell r="A190" t="str">
            <v>.</v>
          </cell>
          <cell r="B190" t="str">
            <v>INTERESES SOBRE DEPOSITOS BANCARIOS</v>
          </cell>
          <cell r="D190">
            <v>1467034.0099999998</v>
          </cell>
          <cell r="E190" t="str">
            <v>OK</v>
          </cell>
        </row>
        <row r="191">
          <cell r="A191" t="str">
            <v>.</v>
          </cell>
          <cell r="B191" t="str">
            <v>85503004</v>
          </cell>
          <cell r="C191">
            <v>1158090.72</v>
          </cell>
        </row>
        <row r="192">
          <cell r="A192" t="str">
            <v>.</v>
          </cell>
          <cell r="B192" t="str">
            <v>85503099001</v>
          </cell>
          <cell r="C192">
            <v>308943.12</v>
          </cell>
        </row>
        <row r="193">
          <cell r="A193" t="str">
            <v>.</v>
          </cell>
          <cell r="B193" t="str">
            <v>85503099005</v>
          </cell>
          <cell r="C193">
            <v>0.17</v>
          </cell>
        </row>
        <row r="194">
          <cell r="A194" t="str">
            <v>.</v>
          </cell>
          <cell r="B194" t="str">
            <v>INTERESES POR PRESTAMOS</v>
          </cell>
          <cell r="D194">
            <v>42695871.600000001</v>
          </cell>
        </row>
        <row r="195">
          <cell r="B195" t="str">
            <v>85507005</v>
          </cell>
          <cell r="C195">
            <v>0</v>
          </cell>
        </row>
        <row r="196">
          <cell r="A196" t="str">
            <v>.</v>
          </cell>
          <cell r="B196" t="str">
            <v>85507008</v>
          </cell>
          <cell r="C196">
            <v>0</v>
          </cell>
        </row>
        <row r="197">
          <cell r="A197" t="str">
            <v>.</v>
          </cell>
          <cell r="B197" t="str">
            <v>85507010</v>
          </cell>
          <cell r="C197">
            <v>42695871.600000001</v>
          </cell>
        </row>
        <row r="198">
          <cell r="A198" t="str">
            <v>.</v>
          </cell>
          <cell r="B198" t="str">
            <v>INTERESES POR TITULOS VALORES</v>
          </cell>
          <cell r="D198">
            <v>0</v>
          </cell>
        </row>
        <row r="199">
          <cell r="A199" t="str">
            <v>.</v>
          </cell>
          <cell r="B199" t="str">
            <v>85503001001</v>
          </cell>
          <cell r="C199">
            <v>0</v>
          </cell>
        </row>
        <row r="200">
          <cell r="B200" t="str">
            <v>INGRESOS FIDEVIVE</v>
          </cell>
          <cell r="D200">
            <v>0</v>
          </cell>
        </row>
        <row r="201">
          <cell r="B201" t="str">
            <v>85503099007</v>
          </cell>
          <cell r="C201">
            <v>0</v>
          </cell>
        </row>
        <row r="202">
          <cell r="A202" t="str">
            <v>VENTA DE BIENES Y SERVICIOS</v>
          </cell>
          <cell r="E202">
            <v>290342.77999999898</v>
          </cell>
        </row>
        <row r="203">
          <cell r="B203" t="str">
            <v>PRODUCTOS MATERIALES</v>
          </cell>
        </row>
        <row r="204">
          <cell r="B204" t="str">
            <v>85805099</v>
          </cell>
          <cell r="C204">
            <v>0</v>
          </cell>
        </row>
        <row r="205">
          <cell r="B205" t="str">
            <v>BIENES MUEBLES</v>
          </cell>
          <cell r="D205">
            <v>80</v>
          </cell>
        </row>
        <row r="206">
          <cell r="B206" t="str">
            <v>85811</v>
          </cell>
          <cell r="C206">
            <v>80</v>
          </cell>
        </row>
        <row r="207">
          <cell r="A207" t="str">
            <v>.</v>
          </cell>
          <cell r="B207" t="str">
            <v>TERRENOS Y VIVIENDAS (NETOS)</v>
          </cell>
          <cell r="D207">
            <v>290262.77999999898</v>
          </cell>
        </row>
        <row r="208">
          <cell r="A208" t="str">
            <v>-</v>
          </cell>
          <cell r="B208" t="str">
            <v>83805002</v>
          </cell>
          <cell r="C208">
            <v>0</v>
          </cell>
        </row>
        <row r="209">
          <cell r="B209" t="str">
            <v>83813004</v>
          </cell>
          <cell r="C209">
            <v>0</v>
          </cell>
        </row>
        <row r="210">
          <cell r="A210" t="str">
            <v>-</v>
          </cell>
          <cell r="B210" t="str">
            <v>83819002</v>
          </cell>
          <cell r="C210">
            <v>-5101694.53</v>
          </cell>
        </row>
        <row r="211">
          <cell r="A211" t="str">
            <v>-</v>
          </cell>
          <cell r="B211" t="str">
            <v>83819001</v>
          </cell>
          <cell r="C211">
            <v>0</v>
          </cell>
        </row>
        <row r="212">
          <cell r="A212" t="str">
            <v>-</v>
          </cell>
          <cell r="B212" t="str">
            <v>83821</v>
          </cell>
          <cell r="C212">
            <v>-6527.07</v>
          </cell>
        </row>
        <row r="213">
          <cell r="A213" t="str">
            <v>-</v>
          </cell>
          <cell r="B213" t="str">
            <v>83905003</v>
          </cell>
          <cell r="C213">
            <v>0</v>
          </cell>
        </row>
        <row r="214">
          <cell r="A214" t="str">
            <v>+</v>
          </cell>
          <cell r="B214" t="str">
            <v>85807099</v>
          </cell>
          <cell r="C214">
            <v>0</v>
          </cell>
        </row>
        <row r="215">
          <cell r="A215" t="str">
            <v>+</v>
          </cell>
          <cell r="B215" t="str">
            <v>85813001</v>
          </cell>
          <cell r="C215">
            <v>0</v>
          </cell>
        </row>
        <row r="216">
          <cell r="A216" t="str">
            <v>+</v>
          </cell>
          <cell r="B216" t="str">
            <v>85813002001</v>
          </cell>
          <cell r="C216">
            <v>5395107.2699999996</v>
          </cell>
        </row>
        <row r="217">
          <cell r="B217" t="str">
            <v>85813002002</v>
          </cell>
          <cell r="C217">
            <v>3377.11</v>
          </cell>
        </row>
        <row r="218">
          <cell r="A218" t="str">
            <v>+</v>
          </cell>
          <cell r="B218" t="str">
            <v>85951010</v>
          </cell>
          <cell r="C218">
            <v>0</v>
          </cell>
        </row>
        <row r="219">
          <cell r="B219" t="str">
            <v>85951011</v>
          </cell>
          <cell r="C219">
            <v>0</v>
          </cell>
        </row>
        <row r="220">
          <cell r="A220" t="str">
            <v>+</v>
          </cell>
          <cell r="B220" t="str">
            <v>85951012</v>
          </cell>
          <cell r="C220">
            <v>0</v>
          </cell>
        </row>
        <row r="221">
          <cell r="A221" t="str">
            <v>OTROS INGRESOS</v>
          </cell>
          <cell r="C221">
            <v>0</v>
          </cell>
          <cell r="E221">
            <v>20490426.829999994</v>
          </cell>
        </row>
        <row r="222">
          <cell r="B222" t="str">
            <v>RECUPERACION DE PRESTAMOS E INTERESES (CASTIGADOS)</v>
          </cell>
          <cell r="D222">
            <v>19573439.789999999</v>
          </cell>
        </row>
        <row r="223">
          <cell r="B223" t="str">
            <v>85909099002</v>
          </cell>
          <cell r="C223">
            <v>19573439.789999999</v>
          </cell>
        </row>
        <row r="224">
          <cell r="B224" t="str">
            <v>PRESCRIPCION DE COTIZACIONES</v>
          </cell>
          <cell r="D224">
            <v>722435.63</v>
          </cell>
        </row>
        <row r="225">
          <cell r="B225" t="str">
            <v>85903099001</v>
          </cell>
          <cell r="C225">
            <v>722435.63</v>
          </cell>
        </row>
        <row r="226">
          <cell r="B226" t="str">
            <v>PRESCRIPCION POR EXCEDENTES DE PRESTAMOS</v>
          </cell>
          <cell r="D226">
            <v>864.49</v>
          </cell>
        </row>
        <row r="227">
          <cell r="B227" t="str">
            <v>85903099002</v>
          </cell>
          <cell r="C227">
            <v>864.49</v>
          </cell>
        </row>
        <row r="228">
          <cell r="B228" t="str">
            <v>PRESCRIPCION GTIAS. POR DESPERF. DE CONSTRUCCION</v>
          </cell>
          <cell r="D228">
            <v>9796.8799999999992</v>
          </cell>
        </row>
        <row r="229">
          <cell r="B229" t="str">
            <v>85903099003</v>
          </cell>
          <cell r="C229">
            <v>0</v>
          </cell>
        </row>
        <row r="230">
          <cell r="B230" t="str">
            <v>85903099009</v>
          </cell>
          <cell r="C230">
            <v>9796.8799999999992</v>
          </cell>
        </row>
        <row r="231">
          <cell r="B231" t="str">
            <v>EXCEDENTE DE PRIMAS DE SEGUROS DE DAÑOS Y DEUDA</v>
          </cell>
          <cell r="D231">
            <v>131510.79</v>
          </cell>
        </row>
        <row r="232">
          <cell r="B232" t="str">
            <v>85909099003</v>
          </cell>
          <cell r="C232">
            <v>131510.79</v>
          </cell>
        </row>
        <row r="233">
          <cell r="B233" t="str">
            <v>VARIOS</v>
          </cell>
          <cell r="D233">
            <v>52379.25</v>
          </cell>
        </row>
        <row r="234">
          <cell r="B234" t="str">
            <v>85699</v>
          </cell>
          <cell r="C234">
            <v>0</v>
          </cell>
        </row>
        <row r="235">
          <cell r="B235" t="str">
            <v>85699001</v>
          </cell>
          <cell r="C235">
            <v>0</v>
          </cell>
        </row>
        <row r="236">
          <cell r="A236" t="str">
            <v>-</v>
          </cell>
          <cell r="B236" t="str">
            <v>85699002</v>
          </cell>
          <cell r="C236">
            <v>0</v>
          </cell>
        </row>
        <row r="237">
          <cell r="B237" t="str">
            <v>85601</v>
          </cell>
          <cell r="C237">
            <v>2416.6799999999998</v>
          </cell>
        </row>
        <row r="238">
          <cell r="A238" t="str">
            <v>+</v>
          </cell>
          <cell r="B238" t="str">
            <v>85807099001</v>
          </cell>
          <cell r="C238">
            <v>16889.349999999999</v>
          </cell>
        </row>
        <row r="239">
          <cell r="A239" t="str">
            <v>+</v>
          </cell>
          <cell r="B239" t="str">
            <v>85807099003</v>
          </cell>
          <cell r="C239">
            <v>21.9</v>
          </cell>
        </row>
        <row r="240">
          <cell r="A240" t="str">
            <v>+</v>
          </cell>
          <cell r="B240" t="str">
            <v>85807099004</v>
          </cell>
          <cell r="C240">
            <v>271.2</v>
          </cell>
        </row>
        <row r="241">
          <cell r="A241" t="str">
            <v>+</v>
          </cell>
          <cell r="B241" t="str">
            <v>85807099005</v>
          </cell>
          <cell r="C241">
            <v>3695.98</v>
          </cell>
        </row>
        <row r="242">
          <cell r="A242" t="str">
            <v>+</v>
          </cell>
          <cell r="B242" t="str">
            <v>85807099009</v>
          </cell>
          <cell r="C242">
            <v>9210.36</v>
          </cell>
        </row>
        <row r="243">
          <cell r="A243" t="str">
            <v>+</v>
          </cell>
          <cell r="B243" t="str">
            <v>85807099010</v>
          </cell>
          <cell r="C243">
            <v>0</v>
          </cell>
        </row>
        <row r="244">
          <cell r="A244" t="str">
            <v>+</v>
          </cell>
          <cell r="B244" t="str">
            <v>85807099011</v>
          </cell>
          <cell r="C244">
            <v>0</v>
          </cell>
        </row>
        <row r="245">
          <cell r="A245" t="str">
            <v>.</v>
          </cell>
          <cell r="B245" t="str">
            <v>85901002</v>
          </cell>
          <cell r="C245">
            <v>0</v>
          </cell>
        </row>
        <row r="246">
          <cell r="B246" t="str">
            <v>85903003</v>
          </cell>
          <cell r="C246">
            <v>19873.78</v>
          </cell>
        </row>
        <row r="247">
          <cell r="B247" t="str">
            <v>85903099009</v>
          </cell>
          <cell r="C247">
            <v>0</v>
          </cell>
        </row>
        <row r="248">
          <cell r="B248" t="str">
            <v>85903099002</v>
          </cell>
          <cell r="C248">
            <v>0</v>
          </cell>
        </row>
        <row r="249">
          <cell r="B249" t="str">
            <v>85909099003</v>
          </cell>
          <cell r="C249">
            <v>0</v>
          </cell>
        </row>
        <row r="250">
          <cell r="B250" t="str">
            <v>85951002</v>
          </cell>
          <cell r="C250">
            <v>0</v>
          </cell>
        </row>
        <row r="251">
          <cell r="B251" t="str">
            <v>85951004</v>
          </cell>
          <cell r="C251">
            <v>0</v>
          </cell>
        </row>
        <row r="252">
          <cell r="B252" t="str">
            <v>85951009</v>
          </cell>
          <cell r="C252">
            <v>0</v>
          </cell>
        </row>
        <row r="253">
          <cell r="B253" t="str">
            <v>85951010</v>
          </cell>
          <cell r="C253">
            <v>0</v>
          </cell>
        </row>
        <row r="254">
          <cell r="B254" t="str">
            <v>85951011</v>
          </cell>
          <cell r="C254">
            <v>0</v>
          </cell>
        </row>
        <row r="255">
          <cell r="B255" t="str">
            <v>85503099007</v>
          </cell>
          <cell r="C255">
            <v>0</v>
          </cell>
        </row>
        <row r="256">
          <cell r="B256" t="str">
            <v>85503099007</v>
          </cell>
          <cell r="C256">
            <v>0</v>
          </cell>
        </row>
        <row r="257">
          <cell r="A257" t="str">
            <v>AJUSTE DE EJERCICIOS ANTERIORES</v>
          </cell>
          <cell r="D257">
            <v>30241.79</v>
          </cell>
          <cell r="E257">
            <v>30241.79</v>
          </cell>
        </row>
        <row r="258">
          <cell r="A258" t="str">
            <v>.</v>
          </cell>
          <cell r="B258" t="str">
            <v>85955</v>
          </cell>
          <cell r="C258">
            <v>30241.79</v>
          </cell>
        </row>
        <row r="259">
          <cell r="A259" t="str">
            <v>GASTOS DE OPERACIÓN</v>
          </cell>
        </row>
        <row r="260">
          <cell r="A260" t="str">
            <v>FINANCIEROS</v>
          </cell>
          <cell r="E260">
            <v>8225466.5300000003</v>
          </cell>
        </row>
        <row r="261">
          <cell r="A261" t="str">
            <v>.</v>
          </cell>
          <cell r="B261" t="str">
            <v>INTERESES, COMISIONES Y OTROS S/PRESTAMOS</v>
          </cell>
          <cell r="D261">
            <v>899495.02</v>
          </cell>
        </row>
        <row r="262">
          <cell r="A262" t="str">
            <v>.</v>
          </cell>
          <cell r="B262" t="str">
            <v>83609</v>
          </cell>
          <cell r="C262">
            <v>899495.02</v>
          </cell>
        </row>
        <row r="263">
          <cell r="A263" t="str">
            <v>.</v>
          </cell>
          <cell r="B263" t="str">
            <v>INTERESES, COMISIONES Y OTROS S/TITULOS VALORES</v>
          </cell>
          <cell r="D263">
            <v>5363527.87</v>
          </cell>
        </row>
        <row r="264">
          <cell r="A264" t="str">
            <v>.</v>
          </cell>
          <cell r="B264" t="str">
            <v>83605</v>
          </cell>
          <cell r="C264">
            <v>5363527.87</v>
          </cell>
        </row>
        <row r="265">
          <cell r="A265" t="str">
            <v>.</v>
          </cell>
          <cell r="B265" t="str">
            <v>INTERESES SOBRE DEPOSITOS DE COTIZACIONES</v>
          </cell>
          <cell r="D265">
            <v>544935.75</v>
          </cell>
        </row>
        <row r="266">
          <cell r="B266" t="str">
            <v>83709004001</v>
          </cell>
          <cell r="C266">
            <v>544935.75</v>
          </cell>
        </row>
        <row r="267">
          <cell r="A267" t="str">
            <v>.</v>
          </cell>
          <cell r="B267" t="str">
            <v>COMISIONES A FAVOR DEL I.S.S.S.</v>
          </cell>
          <cell r="D267">
            <v>312.93</v>
          </cell>
        </row>
        <row r="268">
          <cell r="A268" t="str">
            <v>.</v>
          </cell>
          <cell r="B268" t="str">
            <v>83601003001</v>
          </cell>
          <cell r="C268">
            <v>312.93</v>
          </cell>
        </row>
        <row r="269">
          <cell r="A269" t="str">
            <v>.</v>
          </cell>
          <cell r="B269" t="str">
            <v>IMPUESTO (IVA)</v>
          </cell>
          <cell r="D269">
            <v>0</v>
          </cell>
        </row>
        <row r="270">
          <cell r="A270" t="str">
            <v>.</v>
          </cell>
          <cell r="B270" t="str">
            <v>83603004</v>
          </cell>
          <cell r="C270">
            <v>0</v>
          </cell>
        </row>
        <row r="271">
          <cell r="A271" t="str">
            <v>.</v>
          </cell>
          <cell r="B271" t="str">
            <v>OTROS GASTOS FINANCIEROS</v>
          </cell>
          <cell r="D271">
            <v>1417194.96</v>
          </cell>
        </row>
        <row r="272">
          <cell r="A272" t="str">
            <v>.</v>
          </cell>
          <cell r="B272" t="str">
            <v>83601003003</v>
          </cell>
          <cell r="C272">
            <v>2538.7199999999998</v>
          </cell>
        </row>
        <row r="273">
          <cell r="A273" t="str">
            <v>.</v>
          </cell>
          <cell r="B273" t="str">
            <v>83601003004</v>
          </cell>
          <cell r="C273">
            <v>315090.37</v>
          </cell>
        </row>
        <row r="274">
          <cell r="B274" t="str">
            <v>83611</v>
          </cell>
          <cell r="C274">
            <v>1099565.8700000001</v>
          </cell>
        </row>
        <row r="275">
          <cell r="A275" t="str">
            <v>.</v>
          </cell>
          <cell r="B275" t="str">
            <v>83903001</v>
          </cell>
          <cell r="C275">
            <v>0</v>
          </cell>
        </row>
        <row r="276">
          <cell r="A276" t="str">
            <v>SANEAMIENTO DE PRÉSTAMOS (NETO)</v>
          </cell>
          <cell r="D276">
            <v>16339177.030000001</v>
          </cell>
          <cell r="E276">
            <v>16339177.030000001</v>
          </cell>
        </row>
        <row r="277">
          <cell r="A277" t="str">
            <v>+</v>
          </cell>
          <cell r="B277" t="str">
            <v>83813001</v>
          </cell>
          <cell r="C277">
            <v>10667038.23</v>
          </cell>
        </row>
        <row r="278">
          <cell r="B278" t="str">
            <v>83813003</v>
          </cell>
          <cell r="C278">
            <v>46275.19</v>
          </cell>
        </row>
        <row r="279">
          <cell r="A279" t="str">
            <v>+</v>
          </cell>
          <cell r="B279" t="str">
            <v>83813004</v>
          </cell>
          <cell r="C279">
            <v>4800000</v>
          </cell>
        </row>
        <row r="280">
          <cell r="A280" t="str">
            <v>+</v>
          </cell>
          <cell r="B280" t="str">
            <v>83813005</v>
          </cell>
          <cell r="C280">
            <v>278397.90000000002</v>
          </cell>
        </row>
        <row r="281">
          <cell r="A281" t="str">
            <v>+</v>
          </cell>
          <cell r="B281" t="str">
            <v>83813008</v>
          </cell>
          <cell r="C281">
            <v>0</v>
          </cell>
        </row>
        <row r="282">
          <cell r="A282" t="str">
            <v>+</v>
          </cell>
          <cell r="B282" t="str">
            <v>83813009</v>
          </cell>
          <cell r="C282">
            <v>547465.71</v>
          </cell>
        </row>
        <row r="283">
          <cell r="A283" t="str">
            <v>-</v>
          </cell>
          <cell r="B283" t="str">
            <v>85951002</v>
          </cell>
          <cell r="C283">
            <v>0</v>
          </cell>
        </row>
        <row r="284">
          <cell r="A284" t="str">
            <v>-</v>
          </cell>
          <cell r="B284" t="str">
            <v>85951004</v>
          </cell>
          <cell r="C284">
            <v>0</v>
          </cell>
        </row>
        <row r="285">
          <cell r="A285" t="str">
            <v>+</v>
          </cell>
          <cell r="B285" t="str">
            <v>83813009</v>
          </cell>
          <cell r="C285">
            <v>0</v>
          </cell>
        </row>
        <row r="286">
          <cell r="B286" t="str">
            <v>85951010</v>
          </cell>
          <cell r="C286">
            <v>0</v>
          </cell>
        </row>
        <row r="287">
          <cell r="A287" t="str">
            <v>-</v>
          </cell>
          <cell r="B287" t="str">
            <v>85951011</v>
          </cell>
          <cell r="C287">
            <v>0</v>
          </cell>
        </row>
        <row r="288">
          <cell r="B288" t="str">
            <v>85951013</v>
          </cell>
          <cell r="C288">
            <v>0</v>
          </cell>
        </row>
        <row r="289">
          <cell r="A289" t="str">
            <v>-</v>
          </cell>
          <cell r="B289" t="str">
            <v>85951014</v>
          </cell>
          <cell r="C289">
            <v>0</v>
          </cell>
        </row>
        <row r="290">
          <cell r="A290" t="str">
            <v>-</v>
          </cell>
          <cell r="B290" t="str">
            <v>85951015</v>
          </cell>
          <cell r="C290">
            <v>0</v>
          </cell>
        </row>
        <row r="291">
          <cell r="A291" t="str">
            <v>ADMINISTRATIVOS</v>
          </cell>
          <cell r="E291">
            <v>13876759.52</v>
          </cell>
        </row>
        <row r="292">
          <cell r="A292" t="str">
            <v>.</v>
          </cell>
          <cell r="B292" t="str">
            <v>SALARIOS Y OTRAS REMUNERACIONES</v>
          </cell>
          <cell r="D292">
            <v>6809019.1399999997</v>
          </cell>
        </row>
        <row r="293">
          <cell r="A293" t="str">
            <v>.</v>
          </cell>
          <cell r="B293" t="str">
            <v>833</v>
          </cell>
          <cell r="C293">
            <v>6809019.1399999997</v>
          </cell>
        </row>
        <row r="294">
          <cell r="A294" t="str">
            <v>.</v>
          </cell>
          <cell r="B294" t="str">
            <v>COMPRAS DE MAQUINARIAS Y EQUIPOS</v>
          </cell>
          <cell r="D294">
            <v>10439.209999999999</v>
          </cell>
        </row>
        <row r="295">
          <cell r="A295" t="str">
            <v>.</v>
          </cell>
          <cell r="B295" t="str">
            <v>835</v>
          </cell>
          <cell r="C295">
            <v>10439.209999999999</v>
          </cell>
        </row>
        <row r="296">
          <cell r="A296" t="str">
            <v>.</v>
          </cell>
          <cell r="B296" t="str">
            <v>TRANSFERENCIAS OTORGADAS</v>
          </cell>
          <cell r="D296">
            <v>8891.2900000000373</v>
          </cell>
        </row>
        <row r="297">
          <cell r="A297" t="str">
            <v>+</v>
          </cell>
          <cell r="B297" t="str">
            <v>837</v>
          </cell>
          <cell r="C297">
            <v>553827.04</v>
          </cell>
        </row>
        <row r="298">
          <cell r="B298" t="str">
            <v>83799001</v>
          </cell>
          <cell r="C298">
            <v>0</v>
          </cell>
          <cell r="D298" t="str">
            <v>*</v>
          </cell>
        </row>
        <row r="299">
          <cell r="B299" t="str">
            <v>83799002</v>
          </cell>
          <cell r="C299">
            <v>0</v>
          </cell>
        </row>
        <row r="300">
          <cell r="A300" t="str">
            <v>-</v>
          </cell>
          <cell r="B300" t="str">
            <v>85699001</v>
          </cell>
          <cell r="C300">
            <v>0</v>
          </cell>
        </row>
        <row r="301">
          <cell r="A301" t="str">
            <v>-</v>
          </cell>
          <cell r="B301" t="str">
            <v>85699002</v>
          </cell>
          <cell r="C301">
            <v>0</v>
          </cell>
        </row>
        <row r="302">
          <cell r="B302" t="str">
            <v>83709003005</v>
          </cell>
          <cell r="C302">
            <v>0</v>
          </cell>
        </row>
        <row r="303">
          <cell r="A303" t="str">
            <v>-</v>
          </cell>
          <cell r="B303" t="str">
            <v>83709004001</v>
          </cell>
          <cell r="C303">
            <v>-544935.75</v>
          </cell>
        </row>
        <row r="304">
          <cell r="A304" t="str">
            <v>.</v>
          </cell>
          <cell r="B304" t="str">
            <v>DEPRECIACIONES Y AMORTIZACIONES</v>
          </cell>
          <cell r="D304">
            <v>2080996.8900000001</v>
          </cell>
        </row>
        <row r="305">
          <cell r="A305" t="str">
            <v>+</v>
          </cell>
          <cell r="B305" t="str">
            <v>83811</v>
          </cell>
          <cell r="C305">
            <v>1661193.24</v>
          </cell>
        </row>
        <row r="306">
          <cell r="A306" t="str">
            <v>+</v>
          </cell>
          <cell r="B306" t="str">
            <v>83815</v>
          </cell>
          <cell r="C306">
            <v>419803.65</v>
          </cell>
        </row>
        <row r="307">
          <cell r="A307" t="str">
            <v>-</v>
          </cell>
          <cell r="B307" t="str">
            <v>85951015</v>
          </cell>
          <cell r="C307">
            <v>0</v>
          </cell>
        </row>
        <row r="308">
          <cell r="A308" t="str">
            <v>.</v>
          </cell>
          <cell r="B308" t="str">
            <v>GASTOS DE BIENES, CONSUMO Y SERVICIOS</v>
          </cell>
          <cell r="D308">
            <v>4967412.99</v>
          </cell>
        </row>
        <row r="309">
          <cell r="A309" t="str">
            <v>+</v>
          </cell>
          <cell r="B309" t="str">
            <v>83169001</v>
          </cell>
          <cell r="C309">
            <v>0</v>
          </cell>
        </row>
        <row r="310">
          <cell r="A310" t="str">
            <v>+</v>
          </cell>
          <cell r="B310" t="str">
            <v>83169002</v>
          </cell>
          <cell r="C310">
            <v>0</v>
          </cell>
        </row>
        <row r="311">
          <cell r="A311" t="str">
            <v>+</v>
          </cell>
          <cell r="B311" t="str">
            <v>834</v>
          </cell>
          <cell r="C311">
            <v>4953269.9400000004</v>
          </cell>
        </row>
        <row r="312">
          <cell r="A312" t="str">
            <v>+</v>
          </cell>
          <cell r="B312" t="str">
            <v>83501</v>
          </cell>
          <cell r="C312">
            <v>0</v>
          </cell>
        </row>
        <row r="313">
          <cell r="A313" t="str">
            <v>+</v>
          </cell>
          <cell r="B313" t="str">
            <v>83503</v>
          </cell>
          <cell r="C313">
            <v>0</v>
          </cell>
        </row>
        <row r="314">
          <cell r="A314" t="str">
            <v>+</v>
          </cell>
          <cell r="B314" t="str">
            <v>83507</v>
          </cell>
          <cell r="C314">
            <v>0</v>
          </cell>
        </row>
        <row r="315">
          <cell r="A315" t="str">
            <v>+</v>
          </cell>
          <cell r="B315" t="str">
            <v>83513</v>
          </cell>
          <cell r="C315">
            <v>0</v>
          </cell>
        </row>
        <row r="316">
          <cell r="A316" t="str">
            <v>+</v>
          </cell>
          <cell r="B316" t="str">
            <v>83603099001</v>
          </cell>
          <cell r="C316">
            <v>12192.88</v>
          </cell>
        </row>
        <row r="317">
          <cell r="A317" t="str">
            <v>+</v>
          </cell>
          <cell r="B317" t="str">
            <v>83806001</v>
          </cell>
          <cell r="C317">
            <v>0</v>
          </cell>
        </row>
        <row r="318">
          <cell r="A318" t="str">
            <v>+</v>
          </cell>
          <cell r="B318" t="str">
            <v>83601001</v>
          </cell>
          <cell r="C318">
            <v>1950.17</v>
          </cell>
        </row>
        <row r="319">
          <cell r="A319" t="str">
            <v>+</v>
          </cell>
          <cell r="B319" t="str">
            <v>83601002</v>
          </cell>
          <cell r="C319">
            <v>0</v>
          </cell>
        </row>
        <row r="320">
          <cell r="A320" t="str">
            <v>+</v>
          </cell>
          <cell r="B320" t="str">
            <v>83809001</v>
          </cell>
          <cell r="C320">
            <v>0</v>
          </cell>
        </row>
        <row r="321">
          <cell r="A321" t="str">
            <v>SANEAMIENTO DE ACTIVOS EXTRAORDINARIOS</v>
          </cell>
          <cell r="D321">
            <v>5784204.6799999997</v>
          </cell>
          <cell r="E321">
            <v>5784204.6799999997</v>
          </cell>
        </row>
        <row r="322">
          <cell r="A322" t="str">
            <v>.</v>
          </cell>
          <cell r="B322" t="str">
            <v>83817</v>
          </cell>
          <cell r="C322">
            <v>5784204.6799999997</v>
          </cell>
        </row>
        <row r="323">
          <cell r="A323" t="str">
            <v>.</v>
          </cell>
          <cell r="B323" t="str">
            <v>85951006</v>
          </cell>
          <cell r="C323">
            <v>0</v>
          </cell>
        </row>
        <row r="324">
          <cell r="A324" t="str">
            <v>AJUSTES DE EJERCICIOS ANTERIORES</v>
          </cell>
          <cell r="D324">
            <v>39212.9</v>
          </cell>
          <cell r="E324">
            <v>39212.9</v>
          </cell>
        </row>
        <row r="325">
          <cell r="B325" t="str">
            <v>83903</v>
          </cell>
          <cell r="C325">
            <v>0</v>
          </cell>
        </row>
        <row r="326">
          <cell r="A326" t="str">
            <v>.</v>
          </cell>
          <cell r="B326" t="str">
            <v>83955</v>
          </cell>
          <cell r="C326">
            <v>39212.9</v>
          </cell>
        </row>
        <row r="327">
          <cell r="A327" t="str">
            <v>Resultado del Ejercicio Corriente</v>
          </cell>
        </row>
        <row r="328">
          <cell r="A328" t="str">
            <v xml:space="preserve">               NCB-022</v>
          </cell>
          <cell r="D328">
            <v>16339177.030000001</v>
          </cell>
        </row>
        <row r="329">
          <cell r="A329" t="str">
            <v>+</v>
          </cell>
          <cell r="B329" t="str">
            <v>83813001</v>
          </cell>
          <cell r="C329">
            <v>10667038.23</v>
          </cell>
        </row>
        <row r="330">
          <cell r="A330" t="str">
            <v>+</v>
          </cell>
          <cell r="B330" t="str">
            <v>83813004</v>
          </cell>
          <cell r="C330">
            <v>4800000</v>
          </cell>
        </row>
        <row r="331">
          <cell r="A331" t="str">
            <v>+</v>
          </cell>
          <cell r="B331" t="str">
            <v>83813003</v>
          </cell>
          <cell r="C331">
            <v>46275.19</v>
          </cell>
        </row>
        <row r="332">
          <cell r="A332" t="str">
            <v>+</v>
          </cell>
          <cell r="B332" t="str">
            <v>83813005</v>
          </cell>
          <cell r="C332">
            <v>278397.90000000002</v>
          </cell>
        </row>
        <row r="333">
          <cell r="A333" t="str">
            <v>+</v>
          </cell>
          <cell r="B333" t="str">
            <v>83813008</v>
          </cell>
          <cell r="C333">
            <v>0</v>
          </cell>
        </row>
        <row r="334">
          <cell r="A334" t="str">
            <v>+</v>
          </cell>
          <cell r="B334" t="str">
            <v>83813009</v>
          </cell>
          <cell r="C334">
            <v>547465.71</v>
          </cell>
        </row>
        <row r="335">
          <cell r="A335" t="str">
            <v>-</v>
          </cell>
          <cell r="B335" t="str">
            <v>85951001</v>
          </cell>
          <cell r="C335">
            <v>0</v>
          </cell>
        </row>
        <row r="336">
          <cell r="A336" t="str">
            <v>-</v>
          </cell>
          <cell r="B336" t="str">
            <v>85951002</v>
          </cell>
          <cell r="C336">
            <v>0</v>
          </cell>
        </row>
        <row r="337">
          <cell r="A337" t="str">
            <v>-</v>
          </cell>
          <cell r="B337" t="str">
            <v>85951004</v>
          </cell>
          <cell r="C337">
            <v>0</v>
          </cell>
        </row>
        <row r="338">
          <cell r="A338" t="str">
            <v>-</v>
          </cell>
          <cell r="B338" t="str">
            <v>85951011</v>
          </cell>
          <cell r="C338">
            <v>0</v>
          </cell>
        </row>
        <row r="339">
          <cell r="A339" t="str">
            <v>-</v>
          </cell>
          <cell r="B339" t="str">
            <v>85951013</v>
          </cell>
          <cell r="C339">
            <v>0</v>
          </cell>
        </row>
        <row r="340">
          <cell r="A340" t="str">
            <v>-</v>
          </cell>
          <cell r="B340" t="str">
            <v>85951014</v>
          </cell>
          <cell r="C340">
            <v>0</v>
          </cell>
        </row>
        <row r="341">
          <cell r="A341" t="str">
            <v>-</v>
          </cell>
          <cell r="B341" t="str">
            <v>85951015</v>
          </cell>
          <cell r="C341">
            <v>0</v>
          </cell>
        </row>
        <row r="342">
          <cell r="A342" t="str">
            <v xml:space="preserve">               RSVA. P/C CAP. V.</v>
          </cell>
          <cell r="D342">
            <v>0</v>
          </cell>
        </row>
        <row r="343">
          <cell r="A343" t="str">
            <v>+</v>
          </cell>
          <cell r="B343" t="str">
            <v>83813004</v>
          </cell>
          <cell r="C343">
            <v>0</v>
          </cell>
        </row>
        <row r="344">
          <cell r="A344" t="str">
            <v xml:space="preserve">               RSVA. P/CRED.REEST.</v>
          </cell>
          <cell r="D344">
            <v>0</v>
          </cell>
        </row>
        <row r="345">
          <cell r="A345" t="str">
            <v>+</v>
          </cell>
          <cell r="B345" t="str">
            <v>83813009</v>
          </cell>
          <cell r="C345">
            <v>0</v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3"/>
  <sheetViews>
    <sheetView showGridLines="0" tabSelected="1" view="pageBreakPreview" topLeftCell="B31" zoomScale="90" zoomScaleNormal="100" zoomScaleSheetLayoutView="90" workbookViewId="0">
      <selection activeCell="H56" sqref="H56"/>
    </sheetView>
  </sheetViews>
  <sheetFormatPr baseColWidth="10" defaultRowHeight="15" x14ac:dyDescent="0.25"/>
  <cols>
    <col min="1" max="1" width="3.7109375" customWidth="1"/>
    <col min="2" max="2" width="63.42578125" customWidth="1"/>
    <col min="3" max="3" width="18.5703125" customWidth="1"/>
    <col min="4" max="4" width="21.28515625" customWidth="1"/>
    <col min="5" max="5" width="5.5703125" customWidth="1"/>
    <col min="6" max="6" width="4.42578125" customWidth="1"/>
    <col min="7" max="7" width="35" customWidth="1"/>
    <col min="8" max="9" width="18.85546875" customWidth="1"/>
    <col min="10" max="10" width="20.28515625" bestFit="1" customWidth="1"/>
  </cols>
  <sheetData>
    <row r="1" spans="1:10" ht="15.75" x14ac:dyDescent="0.25">
      <c r="A1" s="144" t="s">
        <v>0</v>
      </c>
      <c r="B1" s="144"/>
      <c r="C1" s="144"/>
      <c r="D1" s="144"/>
      <c r="E1" s="144"/>
      <c r="F1" s="144"/>
      <c r="G1" s="144"/>
      <c r="H1" s="144"/>
      <c r="I1" s="144"/>
      <c r="J1" s="144"/>
    </row>
    <row r="2" spans="1:10" ht="15.75" x14ac:dyDescent="0.25">
      <c r="A2" s="144" t="s">
        <v>1</v>
      </c>
      <c r="B2" s="144"/>
      <c r="C2" s="144"/>
      <c r="D2" s="144"/>
      <c r="E2" s="144"/>
      <c r="F2" s="144"/>
      <c r="G2" s="144"/>
      <c r="H2" s="144"/>
      <c r="I2" s="144"/>
      <c r="J2" s="144"/>
    </row>
    <row r="3" spans="1:10" ht="15.75" x14ac:dyDescent="0.25">
      <c r="A3" s="144" t="s">
        <v>2</v>
      </c>
      <c r="B3" s="144"/>
      <c r="C3" s="144"/>
      <c r="D3" s="144"/>
      <c r="E3" s="144"/>
      <c r="F3" s="144"/>
      <c r="G3" s="144"/>
      <c r="H3" s="144"/>
      <c r="I3" s="144"/>
      <c r="J3" s="144"/>
    </row>
    <row r="4" spans="1:10" x14ac:dyDescent="0.25">
      <c r="A4" s="1"/>
      <c r="B4" s="2"/>
      <c r="C4" s="1"/>
      <c r="D4" s="3"/>
      <c r="E4" s="1"/>
      <c r="F4" s="1"/>
      <c r="G4" s="1"/>
      <c r="H4" s="1"/>
      <c r="I4" s="1"/>
      <c r="J4" s="1"/>
    </row>
    <row r="5" spans="1:10" x14ac:dyDescent="0.25">
      <c r="A5" s="4"/>
      <c r="B5" s="4"/>
      <c r="C5" s="4"/>
      <c r="D5" s="4"/>
      <c r="E5" s="4"/>
      <c r="F5" s="4"/>
      <c r="G5" s="4"/>
      <c r="H5" s="4"/>
      <c r="I5" s="4"/>
      <c r="J5" s="4"/>
    </row>
    <row r="6" spans="1:10" x14ac:dyDescent="0.25">
      <c r="A6" s="145" t="s">
        <v>3</v>
      </c>
      <c r="B6" s="145"/>
      <c r="C6" s="5"/>
      <c r="D6" s="6"/>
      <c r="E6" s="7"/>
      <c r="F6" s="145" t="s">
        <v>4</v>
      </c>
      <c r="G6" s="145"/>
      <c r="H6" s="8"/>
      <c r="I6" s="1"/>
      <c r="J6" s="1"/>
    </row>
    <row r="7" spans="1:10" x14ac:dyDescent="0.25">
      <c r="A7" s="9" t="s">
        <v>5</v>
      </c>
      <c r="B7" s="10"/>
      <c r="C7" s="11"/>
      <c r="D7" s="12">
        <f>SUM(C8:C10)</f>
        <v>83417917.189999998</v>
      </c>
      <c r="E7" s="13"/>
      <c r="F7" s="14" t="s">
        <v>6</v>
      </c>
      <c r="G7" s="10"/>
      <c r="H7" s="15"/>
      <c r="I7" s="16"/>
      <c r="J7" s="17">
        <f>SUM(I8:I9)</f>
        <v>8070170.5599999996</v>
      </c>
    </row>
    <row r="8" spans="1:10" ht="16.5" x14ac:dyDescent="0.3">
      <c r="A8" s="18"/>
      <c r="B8" s="19" t="s">
        <v>7</v>
      </c>
      <c r="C8" s="20">
        <v>4700</v>
      </c>
      <c r="D8" s="21"/>
      <c r="E8" s="1"/>
      <c r="F8" s="14"/>
      <c r="G8" s="19" t="s">
        <v>8</v>
      </c>
      <c r="H8" s="22"/>
      <c r="I8" s="20">
        <v>4377073.8499999996</v>
      </c>
      <c r="J8" s="21"/>
    </row>
    <row r="9" spans="1:10" ht="16.5" x14ac:dyDescent="0.3">
      <c r="A9" s="18"/>
      <c r="B9" s="19" t="s">
        <v>9</v>
      </c>
      <c r="C9" s="20">
        <v>30103217.189999998</v>
      </c>
      <c r="D9" s="21"/>
      <c r="E9" s="1"/>
      <c r="F9" s="14"/>
      <c r="G9" s="23" t="s">
        <v>10</v>
      </c>
      <c r="H9" s="24"/>
      <c r="I9" s="25">
        <v>3693096.71</v>
      </c>
      <c r="J9" s="21"/>
    </row>
    <row r="10" spans="1:10" ht="16.5" x14ac:dyDescent="0.3">
      <c r="A10" s="9"/>
      <c r="B10" s="19" t="s">
        <v>11</v>
      </c>
      <c r="C10" s="25">
        <v>53310000</v>
      </c>
      <c r="D10" s="26"/>
      <c r="E10" s="13"/>
      <c r="F10" s="27"/>
      <c r="G10" s="28"/>
      <c r="H10" s="24"/>
      <c r="I10" s="29"/>
      <c r="J10" s="21"/>
    </row>
    <row r="11" spans="1:10" x14ac:dyDescent="0.25">
      <c r="A11" s="30"/>
      <c r="B11" s="2"/>
      <c r="C11" s="11"/>
      <c r="D11" s="26"/>
      <c r="E11" s="13"/>
      <c r="F11" s="14" t="s">
        <v>12</v>
      </c>
      <c r="G11" s="31"/>
      <c r="H11" s="32"/>
      <c r="I11" s="33"/>
      <c r="J11" s="17">
        <f>SUM(I12)</f>
        <v>197266921.13999999</v>
      </c>
    </row>
    <row r="12" spans="1:10" ht="16.5" x14ac:dyDescent="0.3">
      <c r="A12" s="34" t="s">
        <v>13</v>
      </c>
      <c r="B12" s="10"/>
      <c r="C12" s="11"/>
      <c r="D12" s="17">
        <f>SUM(C13:C15)</f>
        <v>14816117.819999998</v>
      </c>
      <c r="E12" s="13"/>
      <c r="F12" s="14"/>
      <c r="G12" s="23" t="s">
        <v>14</v>
      </c>
      <c r="H12" s="24"/>
      <c r="I12" s="35">
        <v>197266921.13999999</v>
      </c>
      <c r="J12" s="21"/>
    </row>
    <row r="13" spans="1:10" ht="16.5" x14ac:dyDescent="0.3">
      <c r="A13" s="34"/>
      <c r="B13" s="19" t="s">
        <v>15</v>
      </c>
      <c r="C13" s="20">
        <v>4172337.8999999994</v>
      </c>
      <c r="D13" s="26"/>
      <c r="E13" s="13"/>
      <c r="F13" s="14"/>
      <c r="G13" s="23"/>
      <c r="H13" s="24"/>
      <c r="I13" s="29"/>
      <c r="J13" s="21"/>
    </row>
    <row r="14" spans="1:10" ht="16.5" x14ac:dyDescent="0.3">
      <c r="A14" s="34"/>
      <c r="B14" s="19" t="s">
        <v>16</v>
      </c>
      <c r="C14" s="20">
        <v>-580900.19999999995</v>
      </c>
      <c r="D14" s="26"/>
      <c r="E14" s="13"/>
      <c r="F14" s="14" t="s">
        <v>17</v>
      </c>
      <c r="G14" s="31"/>
      <c r="H14" s="32"/>
      <c r="I14" s="33"/>
      <c r="J14" s="17">
        <f>SUM(I15+I16)</f>
        <v>71015452.959999993</v>
      </c>
    </row>
    <row r="15" spans="1:10" ht="16.5" x14ac:dyDescent="0.3">
      <c r="A15" s="34"/>
      <c r="B15" s="19" t="s">
        <v>18</v>
      </c>
      <c r="C15" s="25">
        <v>11224680.119999999</v>
      </c>
      <c r="D15" s="26"/>
      <c r="E15" s="13"/>
      <c r="F15" s="14"/>
      <c r="G15" s="23" t="s">
        <v>19</v>
      </c>
      <c r="H15" s="24"/>
      <c r="I15" s="36">
        <v>31185158.84</v>
      </c>
      <c r="J15" s="26"/>
    </row>
    <row r="16" spans="1:10" ht="16.5" x14ac:dyDescent="0.3">
      <c r="A16" s="37"/>
      <c r="B16" s="2"/>
      <c r="C16" s="11"/>
      <c r="D16" s="26"/>
      <c r="E16" s="1"/>
      <c r="F16" s="14"/>
      <c r="G16" s="23" t="s">
        <v>20</v>
      </c>
      <c r="H16" s="24"/>
      <c r="I16" s="35">
        <v>39830294.119999997</v>
      </c>
      <c r="J16" s="26"/>
    </row>
    <row r="17" spans="1:10" ht="16.5" x14ac:dyDescent="0.3">
      <c r="A17" s="34" t="s">
        <v>21</v>
      </c>
      <c r="B17" s="10"/>
      <c r="C17" s="11"/>
      <c r="D17" s="17">
        <f>SUM(C18:C20)</f>
        <v>341352.71999999136</v>
      </c>
      <c r="E17" s="1"/>
      <c r="F17" s="14" t="s">
        <v>22</v>
      </c>
      <c r="G17" s="23"/>
      <c r="H17" s="24"/>
      <c r="I17" s="29"/>
      <c r="J17" s="26"/>
    </row>
    <row r="18" spans="1:10" ht="16.5" x14ac:dyDescent="0.3">
      <c r="A18" s="38"/>
      <c r="B18" s="19" t="s">
        <v>23</v>
      </c>
      <c r="C18" s="20">
        <v>81888.33</v>
      </c>
      <c r="D18" s="21"/>
      <c r="E18" s="1"/>
      <c r="F18" s="39" t="s">
        <v>24</v>
      </c>
      <c r="G18" s="31"/>
      <c r="H18" s="32"/>
      <c r="I18" s="33"/>
      <c r="J18" s="17">
        <f>I19</f>
        <v>206037140.5</v>
      </c>
    </row>
    <row r="19" spans="1:10" ht="16.5" x14ac:dyDescent="0.3">
      <c r="A19" s="38"/>
      <c r="B19" s="19" t="s">
        <v>25</v>
      </c>
      <c r="C19" s="20">
        <v>51178970.729999997</v>
      </c>
      <c r="D19" s="21"/>
      <c r="E19" s="1"/>
      <c r="F19" s="14"/>
      <c r="G19" s="23"/>
      <c r="H19" s="24"/>
      <c r="I19" s="35">
        <f>SUM(H20:H21)</f>
        <v>206037140.5</v>
      </c>
      <c r="J19" s="26"/>
    </row>
    <row r="20" spans="1:10" ht="16.5" x14ac:dyDescent="0.3">
      <c r="A20" s="38"/>
      <c r="B20" s="19" t="s">
        <v>26</v>
      </c>
      <c r="C20" s="25">
        <v>-50919506.340000004</v>
      </c>
      <c r="D20" s="21"/>
      <c r="E20" s="1"/>
      <c r="F20" s="14"/>
      <c r="G20" s="23" t="s">
        <v>27</v>
      </c>
      <c r="H20" s="40">
        <v>205499931.34</v>
      </c>
      <c r="I20" s="29"/>
      <c r="J20" s="26"/>
    </row>
    <row r="21" spans="1:10" ht="16.5" x14ac:dyDescent="0.3">
      <c r="A21" s="38"/>
      <c r="B21" s="41"/>
      <c r="C21" s="42"/>
      <c r="D21" s="21"/>
      <c r="E21" s="1"/>
      <c r="F21" s="27"/>
      <c r="G21" s="23" t="s">
        <v>28</v>
      </c>
      <c r="H21" s="43">
        <v>537209.16</v>
      </c>
      <c r="I21" s="29"/>
      <c r="J21" s="26"/>
    </row>
    <row r="22" spans="1:10" x14ac:dyDescent="0.25">
      <c r="A22" s="34" t="s">
        <v>29</v>
      </c>
      <c r="B22" s="2"/>
      <c r="C22" s="11"/>
      <c r="D22" s="17">
        <f>SUM(C23:C32)</f>
        <v>814462253.63</v>
      </c>
      <c r="E22" s="13"/>
      <c r="F22" s="14" t="s">
        <v>30</v>
      </c>
      <c r="G22" s="28"/>
      <c r="H22" s="24"/>
      <c r="I22" s="29"/>
      <c r="J22" s="26"/>
    </row>
    <row r="23" spans="1:10" ht="16.5" x14ac:dyDescent="0.3">
      <c r="A23" s="44"/>
      <c r="B23" s="19" t="s">
        <v>31</v>
      </c>
      <c r="C23" s="20">
        <v>899053315.5200001</v>
      </c>
      <c r="D23" s="45"/>
      <c r="E23" s="1"/>
      <c r="F23" s="14"/>
      <c r="G23" s="31"/>
      <c r="H23" s="32"/>
      <c r="I23" s="33"/>
      <c r="J23" s="17">
        <f>SUM(I24:I25)</f>
        <v>5402826.9500000002</v>
      </c>
    </row>
    <row r="24" spans="1:10" ht="16.5" x14ac:dyDescent="0.3">
      <c r="A24" s="38"/>
      <c r="B24" s="19" t="s">
        <v>32</v>
      </c>
      <c r="C24" s="20">
        <v>47622273.640000001</v>
      </c>
      <c r="D24" s="21"/>
      <c r="E24" s="1"/>
      <c r="F24" s="14"/>
      <c r="G24" s="23" t="s">
        <v>33</v>
      </c>
      <c r="H24" s="24"/>
      <c r="I24" s="46">
        <v>344216.55</v>
      </c>
      <c r="J24" s="26"/>
    </row>
    <row r="25" spans="1:10" ht="16.5" x14ac:dyDescent="0.3">
      <c r="A25" s="38"/>
      <c r="B25" s="19" t="s">
        <v>34</v>
      </c>
      <c r="C25" s="20">
        <v>2880391.67</v>
      </c>
      <c r="D25" s="21"/>
      <c r="E25" s="1"/>
      <c r="F25" s="14"/>
      <c r="G25" s="23" t="s">
        <v>35</v>
      </c>
      <c r="H25" s="24"/>
      <c r="I25" s="35">
        <v>5058610.4000000004</v>
      </c>
      <c r="J25" s="26"/>
    </row>
    <row r="26" spans="1:10" ht="16.5" x14ac:dyDescent="0.3">
      <c r="A26" s="38"/>
      <c r="B26" s="19" t="s">
        <v>36</v>
      </c>
      <c r="C26" s="20">
        <v>-21053190.079999998</v>
      </c>
      <c r="D26" s="21"/>
      <c r="E26" s="1"/>
      <c r="F26" s="27"/>
      <c r="G26" s="23"/>
      <c r="H26" s="24"/>
      <c r="I26" s="46"/>
      <c r="J26" s="26"/>
    </row>
    <row r="27" spans="1:10" ht="16.5" x14ac:dyDescent="0.3">
      <c r="A27" s="38"/>
      <c r="B27" s="19" t="s">
        <v>37</v>
      </c>
      <c r="C27" s="20">
        <v>-57846945.630000003</v>
      </c>
      <c r="D27" s="21"/>
      <c r="E27" s="1"/>
      <c r="F27" s="14" t="s">
        <v>38</v>
      </c>
      <c r="G27" s="28"/>
      <c r="H27" s="24"/>
      <c r="I27" s="29"/>
      <c r="J27" s="26"/>
    </row>
    <row r="28" spans="1:10" ht="16.5" x14ac:dyDescent="0.3">
      <c r="A28" s="38"/>
      <c r="B28" s="23" t="s">
        <v>39</v>
      </c>
      <c r="C28" s="20">
        <v>-56540218.869999997</v>
      </c>
      <c r="D28" s="21"/>
      <c r="E28" s="1"/>
      <c r="F28" s="14"/>
      <c r="G28" s="23"/>
      <c r="H28" s="24"/>
      <c r="I28" s="29"/>
      <c r="J28" s="47">
        <f>SUM(I29:I29)</f>
        <v>2172386.14</v>
      </c>
    </row>
    <row r="29" spans="1:10" ht="16.5" x14ac:dyDescent="0.3">
      <c r="A29" s="38"/>
      <c r="B29" s="19" t="s">
        <v>40</v>
      </c>
      <c r="C29" s="20">
        <v>-131370.44</v>
      </c>
      <c r="D29" s="21"/>
      <c r="E29" s="1"/>
      <c r="F29" s="27"/>
      <c r="G29" s="23" t="s">
        <v>41</v>
      </c>
      <c r="H29" s="24"/>
      <c r="I29" s="35">
        <v>2172386.14</v>
      </c>
      <c r="J29" s="26"/>
    </row>
    <row r="30" spans="1:10" ht="16.5" x14ac:dyDescent="0.3">
      <c r="A30" s="38"/>
      <c r="B30" s="19" t="s">
        <v>42</v>
      </c>
      <c r="C30" s="20">
        <v>477997.81999999995</v>
      </c>
      <c r="D30" s="21"/>
      <c r="E30" s="1"/>
      <c r="F30" s="27"/>
      <c r="G30" s="28"/>
      <c r="H30" s="24"/>
      <c r="I30" s="48"/>
      <c r="J30" s="26"/>
    </row>
    <row r="31" spans="1:10" ht="16.5" x14ac:dyDescent="0.3">
      <c r="A31" s="38"/>
      <c r="B31" s="19" t="s">
        <v>43</v>
      </c>
      <c r="C31" s="20">
        <v>4442.51</v>
      </c>
      <c r="D31" s="21"/>
      <c r="E31" s="1"/>
      <c r="F31" s="27"/>
      <c r="G31" s="28"/>
      <c r="H31" s="24"/>
      <c r="I31" s="48"/>
      <c r="J31" s="26"/>
    </row>
    <row r="32" spans="1:10" ht="17.25" thickBot="1" x14ac:dyDescent="0.35">
      <c r="A32" s="38"/>
      <c r="B32" s="19" t="s">
        <v>44</v>
      </c>
      <c r="C32" s="25">
        <v>-4442.51</v>
      </c>
      <c r="D32" s="21"/>
      <c r="E32" s="1"/>
      <c r="F32" s="27"/>
      <c r="G32" s="31" t="s">
        <v>45</v>
      </c>
      <c r="H32" s="24"/>
      <c r="I32" s="48"/>
      <c r="J32" s="49">
        <f>SUM(J7:J31)</f>
        <v>489964898.24999994</v>
      </c>
    </row>
    <row r="33" spans="1:10" ht="17.25" thickTop="1" x14ac:dyDescent="0.3">
      <c r="A33" s="38"/>
      <c r="B33" s="50"/>
      <c r="C33" s="51"/>
      <c r="D33" s="21"/>
      <c r="E33" s="13"/>
      <c r="F33" s="52" t="s">
        <v>46</v>
      </c>
      <c r="G33" s="53"/>
      <c r="H33" s="24"/>
      <c r="I33" s="48"/>
      <c r="J33" s="54"/>
    </row>
    <row r="34" spans="1:10" ht="16.5" x14ac:dyDescent="0.3">
      <c r="A34" s="34" t="s">
        <v>47</v>
      </c>
      <c r="B34" s="2"/>
      <c r="C34" s="11"/>
      <c r="D34" s="17">
        <f>SUM(C35:C39)</f>
        <v>15416300.289999999</v>
      </c>
      <c r="E34" s="1"/>
      <c r="F34" s="55" t="s">
        <v>48</v>
      </c>
      <c r="G34" s="23"/>
      <c r="H34" s="24"/>
      <c r="I34" s="29"/>
      <c r="J34" s="26"/>
    </row>
    <row r="35" spans="1:10" ht="16.5" x14ac:dyDescent="0.3">
      <c r="A35" s="44"/>
      <c r="B35" s="19" t="s">
        <v>49</v>
      </c>
      <c r="C35" s="20">
        <v>14297579.73</v>
      </c>
      <c r="D35" s="45"/>
      <c r="E35" s="1"/>
      <c r="F35" s="56"/>
      <c r="G35" s="23"/>
      <c r="H35" s="24"/>
      <c r="I35" s="33"/>
      <c r="J35" s="17">
        <f>SUM(I36:I39)</f>
        <v>36286481.399999999</v>
      </c>
    </row>
    <row r="36" spans="1:10" ht="16.5" x14ac:dyDescent="0.3">
      <c r="A36" s="38"/>
      <c r="B36" s="19" t="s">
        <v>50</v>
      </c>
      <c r="C36" s="20">
        <v>-5360931.82</v>
      </c>
      <c r="D36" s="21"/>
      <c r="E36" s="1"/>
      <c r="F36" s="56"/>
      <c r="G36" s="57" t="s">
        <v>51</v>
      </c>
      <c r="H36" s="58"/>
      <c r="I36" s="36">
        <v>6635428.5700000003</v>
      </c>
      <c r="J36" s="26"/>
    </row>
    <row r="37" spans="1:10" ht="16.5" x14ac:dyDescent="0.3">
      <c r="A37" s="38"/>
      <c r="B37" s="19" t="s">
        <v>52</v>
      </c>
      <c r="C37" s="20">
        <v>5854216.8600000003</v>
      </c>
      <c r="D37" s="21"/>
      <c r="E37" s="1"/>
      <c r="F37" s="56"/>
      <c r="G37" s="57" t="s">
        <v>53</v>
      </c>
      <c r="H37" s="53"/>
      <c r="I37" s="46">
        <v>187819.61</v>
      </c>
      <c r="J37" s="26"/>
    </row>
    <row r="38" spans="1:10" ht="16.5" x14ac:dyDescent="0.3">
      <c r="A38" s="38"/>
      <c r="B38" s="19" t="s">
        <v>54</v>
      </c>
      <c r="C38" s="20">
        <v>1668454.6</v>
      </c>
      <c r="D38" s="21"/>
      <c r="E38" s="1"/>
      <c r="F38" s="56"/>
      <c r="G38" s="59" t="s">
        <v>55</v>
      </c>
      <c r="H38" s="53"/>
      <c r="I38" s="46">
        <v>20709096.350000001</v>
      </c>
      <c r="J38" s="26"/>
    </row>
    <row r="39" spans="1:10" ht="16.5" x14ac:dyDescent="0.3">
      <c r="A39" s="38"/>
      <c r="B39" s="19" t="s">
        <v>56</v>
      </c>
      <c r="C39" s="25">
        <v>-1043019.08</v>
      </c>
      <c r="D39" s="21"/>
      <c r="E39" s="13"/>
      <c r="F39" s="13"/>
      <c r="G39" s="38" t="s">
        <v>57</v>
      </c>
      <c r="H39" s="60"/>
      <c r="I39" s="25">
        <v>8754136.8699999992</v>
      </c>
      <c r="J39" s="26"/>
    </row>
    <row r="40" spans="1:10" ht="16.5" x14ac:dyDescent="0.3">
      <c r="A40" s="38"/>
      <c r="B40" s="41"/>
      <c r="C40" s="42"/>
      <c r="D40" s="21"/>
      <c r="E40" s="1"/>
      <c r="F40" s="14" t="s">
        <v>58</v>
      </c>
      <c r="G40" s="61"/>
      <c r="H40" s="62"/>
      <c r="I40" s="16"/>
      <c r="J40" s="26"/>
    </row>
    <row r="41" spans="1:10" x14ac:dyDescent="0.25">
      <c r="A41" s="34" t="s">
        <v>59</v>
      </c>
      <c r="B41" s="2"/>
      <c r="C41" s="11"/>
      <c r="D41" s="47">
        <f>SUM(C42:C46)</f>
        <v>2794298.12</v>
      </c>
      <c r="E41" s="1"/>
      <c r="F41" s="34"/>
      <c r="G41" s="10"/>
      <c r="H41" s="15"/>
      <c r="I41" s="16"/>
      <c r="J41" s="63">
        <f>SUM(I42:I43)</f>
        <v>404996860.12</v>
      </c>
    </row>
    <row r="42" spans="1:10" ht="16.5" x14ac:dyDescent="0.3">
      <c r="A42" s="44"/>
      <c r="B42" s="19" t="s">
        <v>60</v>
      </c>
      <c r="C42" s="20">
        <v>2675.2</v>
      </c>
      <c r="D42" s="45"/>
      <c r="E42" s="1"/>
      <c r="F42" s="34"/>
      <c r="G42" s="19" t="s">
        <v>61</v>
      </c>
      <c r="H42" s="15"/>
      <c r="I42" s="64">
        <v>392700164.01999998</v>
      </c>
      <c r="J42" s="65"/>
    </row>
    <row r="43" spans="1:10" ht="16.5" x14ac:dyDescent="0.3">
      <c r="A43" s="38"/>
      <c r="B43" s="19" t="s">
        <v>62</v>
      </c>
      <c r="C43" s="20">
        <v>-2675.2</v>
      </c>
      <c r="D43" s="21"/>
      <c r="E43" s="1"/>
      <c r="F43" s="37"/>
      <c r="G43" s="19" t="s">
        <v>63</v>
      </c>
      <c r="H43" s="15"/>
      <c r="I43" s="25">
        <v>12296696.1</v>
      </c>
      <c r="J43" s="66"/>
    </row>
    <row r="44" spans="1:10" ht="16.5" x14ac:dyDescent="0.3">
      <c r="A44" s="38"/>
      <c r="B44" s="67" t="s">
        <v>64</v>
      </c>
      <c r="C44" s="68">
        <v>1231157.6200000001</v>
      </c>
      <c r="D44" s="21"/>
      <c r="E44" s="1"/>
      <c r="F44" s="1"/>
      <c r="G44" s="1"/>
      <c r="H44" s="69"/>
      <c r="I44" s="11"/>
      <c r="J44" s="70"/>
    </row>
    <row r="45" spans="1:10" ht="17.25" thickBot="1" x14ac:dyDescent="0.35">
      <c r="A45" s="38"/>
      <c r="B45" s="19" t="s">
        <v>65</v>
      </c>
      <c r="C45" s="68">
        <v>2082767.22</v>
      </c>
      <c r="D45" s="21"/>
      <c r="E45" s="1"/>
      <c r="F45" s="13"/>
      <c r="G45" s="10" t="s">
        <v>66</v>
      </c>
      <c r="H45" s="71"/>
      <c r="I45" s="16"/>
      <c r="J45" s="72">
        <f>SUM(+J35+J41)</f>
        <v>441283341.51999998</v>
      </c>
    </row>
    <row r="46" spans="1:10" ht="17.25" thickTop="1" x14ac:dyDescent="0.3">
      <c r="A46" s="38"/>
      <c r="B46" s="19" t="s">
        <v>67</v>
      </c>
      <c r="C46" s="73">
        <v>-519626.72</v>
      </c>
      <c r="D46" s="21"/>
      <c r="E46" s="1"/>
      <c r="F46" s="1"/>
      <c r="G46" s="1"/>
      <c r="H46" s="69"/>
      <c r="I46" s="11"/>
      <c r="J46" s="11"/>
    </row>
    <row r="47" spans="1:10" ht="16.5" x14ac:dyDescent="0.3">
      <c r="A47" s="38"/>
      <c r="B47" s="41"/>
      <c r="C47" s="42"/>
      <c r="D47" s="21"/>
      <c r="E47" s="1"/>
      <c r="F47" s="13"/>
      <c r="G47" s="13"/>
      <c r="H47" s="71"/>
      <c r="I47" s="16"/>
      <c r="J47" s="16"/>
    </row>
    <row r="48" spans="1:10" x14ac:dyDescent="0.25">
      <c r="A48" s="74"/>
      <c r="B48" s="2"/>
      <c r="C48" s="11"/>
      <c r="D48" s="21"/>
      <c r="E48" s="1"/>
      <c r="F48" s="13"/>
      <c r="G48" s="1"/>
      <c r="H48" s="69"/>
      <c r="I48" s="11"/>
      <c r="J48" s="11"/>
    </row>
    <row r="49" spans="1:10" ht="18" thickBot="1" x14ac:dyDescent="0.35">
      <c r="A49" s="75" t="s">
        <v>68</v>
      </c>
      <c r="B49" s="76"/>
      <c r="C49" s="77"/>
      <c r="D49" s="78">
        <v>931248239.76999998</v>
      </c>
      <c r="E49" s="79"/>
      <c r="F49" s="79"/>
      <c r="G49" s="80" t="s">
        <v>69</v>
      </c>
      <c r="H49" s="71"/>
      <c r="I49" s="16"/>
      <c r="J49" s="81">
        <f>J32+J45</f>
        <v>931248239.76999998</v>
      </c>
    </row>
    <row r="50" spans="1:10" ht="18" thickTop="1" x14ac:dyDescent="0.3">
      <c r="A50" s="82"/>
      <c r="B50" s="2"/>
      <c r="C50" s="11"/>
      <c r="D50" s="54"/>
      <c r="E50" s="1"/>
      <c r="F50" s="13"/>
      <c r="G50" s="44"/>
      <c r="H50" s="83"/>
      <c r="I50" s="77"/>
      <c r="J50" s="42"/>
    </row>
    <row r="51" spans="1:10" x14ac:dyDescent="0.25">
      <c r="A51" s="82"/>
      <c r="B51" s="2"/>
      <c r="C51" s="11"/>
      <c r="D51" s="21"/>
      <c r="E51" s="1"/>
      <c r="F51" s="13"/>
      <c r="G51" s="1"/>
      <c r="H51" s="1"/>
      <c r="I51" s="66"/>
      <c r="J51" s="66"/>
    </row>
    <row r="52" spans="1:10" ht="18" thickBot="1" x14ac:dyDescent="0.35">
      <c r="A52" s="84" t="s">
        <v>70</v>
      </c>
      <c r="B52" s="76"/>
      <c r="C52" s="77"/>
      <c r="D52" s="85">
        <f>VLOOKUP(A52,'[1]Vinculos Inst.'!$A$3:$E$346,4,0)</f>
        <v>249934641.94999999</v>
      </c>
      <c r="E52" s="79"/>
      <c r="F52" s="79"/>
      <c r="G52" s="86" t="s">
        <v>71</v>
      </c>
      <c r="H52" s="69"/>
      <c r="I52" s="11"/>
      <c r="J52" s="87">
        <f>D52</f>
        <v>249934641.94999999</v>
      </c>
    </row>
    <row r="53" spans="1:10" ht="16.5" thickTop="1" x14ac:dyDescent="0.25">
      <c r="A53" s="88"/>
      <c r="B53" s="41"/>
      <c r="C53" s="89"/>
      <c r="D53" s="90"/>
      <c r="E53" s="44"/>
      <c r="F53" s="50"/>
      <c r="G53" s="44"/>
      <c r="H53" s="83"/>
      <c r="I53" s="83"/>
      <c r="J53" s="44"/>
    </row>
    <row r="54" spans="1:10" x14ac:dyDescent="0.25">
      <c r="A54" s="88"/>
      <c r="B54" s="41"/>
      <c r="C54" s="91"/>
      <c r="D54" s="92"/>
      <c r="E54" s="44"/>
      <c r="F54" s="50"/>
      <c r="G54" s="50"/>
      <c r="H54" s="50"/>
      <c r="I54" s="50"/>
      <c r="J54" s="50"/>
    </row>
    <row r="55" spans="1:10" x14ac:dyDescent="0.25">
      <c r="A55" s="88"/>
      <c r="B55" s="41"/>
      <c r="C55" s="91"/>
      <c r="D55" s="92"/>
      <c r="E55" s="44"/>
      <c r="F55" s="50"/>
      <c r="G55" s="50"/>
      <c r="H55" s="93"/>
      <c r="I55" s="50"/>
      <c r="J55" s="50"/>
    </row>
    <row r="56" spans="1:10" x14ac:dyDescent="0.25">
      <c r="A56" s="88"/>
      <c r="B56" s="41"/>
      <c r="C56" s="91"/>
      <c r="D56" s="92"/>
      <c r="E56" s="44"/>
      <c r="F56" s="50"/>
      <c r="G56" s="50"/>
      <c r="H56" s="93"/>
      <c r="I56" s="50"/>
      <c r="J56" s="50"/>
    </row>
    <row r="57" spans="1:10" x14ac:dyDescent="0.25">
      <c r="A57" s="88"/>
      <c r="B57" s="41"/>
      <c r="C57" s="91"/>
      <c r="D57" s="92"/>
      <c r="E57" s="44"/>
      <c r="F57" s="50"/>
      <c r="G57" s="50"/>
      <c r="H57" s="93"/>
      <c r="I57" s="50"/>
      <c r="J57" s="50"/>
    </row>
    <row r="58" spans="1:10" x14ac:dyDescent="0.25">
      <c r="A58" s="88"/>
      <c r="B58" s="41"/>
      <c r="C58" s="91"/>
      <c r="D58" s="92"/>
      <c r="E58" s="44"/>
      <c r="F58" s="44"/>
      <c r="G58" s="50"/>
      <c r="H58" s="93"/>
      <c r="I58" s="50"/>
      <c r="J58" s="50"/>
    </row>
    <row r="59" spans="1:10" x14ac:dyDescent="0.25">
      <c r="A59" s="88"/>
      <c r="B59" s="41"/>
      <c r="C59" s="94"/>
      <c r="D59" s="92"/>
      <c r="E59" s="50"/>
      <c r="F59" s="50"/>
      <c r="G59" s="50"/>
      <c r="H59" s="95"/>
      <c r="I59" s="93"/>
      <c r="J59" s="50"/>
    </row>
    <row r="60" spans="1:10" x14ac:dyDescent="0.25">
      <c r="A60" s="88"/>
      <c r="B60" s="41"/>
      <c r="C60" s="44"/>
      <c r="D60" s="44"/>
      <c r="E60" s="92"/>
      <c r="F60" s="50"/>
      <c r="G60" s="96"/>
      <c r="H60" s="44"/>
      <c r="I60" s="44"/>
      <c r="J60" s="44"/>
    </row>
    <row r="61" spans="1:10" x14ac:dyDescent="0.25">
      <c r="A61" s="88"/>
      <c r="B61" s="41"/>
      <c r="C61" s="143" t="s">
        <v>72</v>
      </c>
      <c r="D61" s="143"/>
      <c r="E61" s="92"/>
      <c r="F61" s="50"/>
      <c r="G61" s="44"/>
      <c r="H61" s="44"/>
      <c r="I61" s="44"/>
      <c r="J61" s="44"/>
    </row>
    <row r="62" spans="1:10" x14ac:dyDescent="0.25">
      <c r="A62" s="88"/>
      <c r="B62" s="97"/>
      <c r="C62" s="143" t="s">
        <v>73</v>
      </c>
      <c r="D62" s="143"/>
      <c r="E62" s="44"/>
      <c r="F62" s="50"/>
      <c r="G62" s="50"/>
      <c r="H62" s="96" t="s">
        <v>74</v>
      </c>
      <c r="I62" s="96"/>
      <c r="J62" s="50"/>
    </row>
    <row r="63" spans="1:10" x14ac:dyDescent="0.25">
      <c r="A63" s="44"/>
      <c r="B63" s="41"/>
      <c r="C63" s="44"/>
      <c r="D63" s="98"/>
      <c r="E63" s="44"/>
      <c r="F63" s="50"/>
      <c r="G63" s="44"/>
      <c r="H63" s="96" t="s">
        <v>75</v>
      </c>
      <c r="I63" s="50"/>
      <c r="J63" s="50"/>
    </row>
  </sheetData>
  <mergeCells count="7">
    <mergeCell ref="C62:D62"/>
    <mergeCell ref="A1:J1"/>
    <mergeCell ref="A2:J2"/>
    <mergeCell ref="A3:J3"/>
    <mergeCell ref="A6:B6"/>
    <mergeCell ref="F6:G6"/>
    <mergeCell ref="C61:D61"/>
  </mergeCells>
  <pageMargins left="0.7" right="0.7" top="0.75" bottom="0.75" header="0.3" footer="0.3"/>
  <pageSetup scale="4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G65"/>
  <sheetViews>
    <sheetView showGridLines="0" view="pageBreakPreview" topLeftCell="A38" zoomScale="90" zoomScaleNormal="100" zoomScaleSheetLayoutView="90" workbookViewId="0">
      <selection activeCell="D55" sqref="D55"/>
    </sheetView>
  </sheetViews>
  <sheetFormatPr baseColWidth="10" defaultRowHeight="15" x14ac:dyDescent="0.25"/>
  <cols>
    <col min="1" max="1" width="4.85546875" customWidth="1"/>
    <col min="2" max="2" width="4.5703125" customWidth="1"/>
    <col min="3" max="3" width="40.42578125" customWidth="1"/>
    <col min="4" max="4" width="24.140625" customWidth="1"/>
    <col min="5" max="7" width="20" customWidth="1"/>
  </cols>
  <sheetData>
    <row r="1" spans="1:7" ht="15.75" x14ac:dyDescent="0.25">
      <c r="A1" s="146" t="s">
        <v>0</v>
      </c>
      <c r="B1" s="146"/>
      <c r="C1" s="146"/>
      <c r="D1" s="146"/>
      <c r="E1" s="146"/>
      <c r="F1" s="146"/>
      <c r="G1" s="146"/>
    </row>
    <row r="2" spans="1:7" x14ac:dyDescent="0.25">
      <c r="A2" s="147" t="s">
        <v>76</v>
      </c>
      <c r="B2" s="147"/>
      <c r="C2" s="147"/>
      <c r="D2" s="147"/>
      <c r="E2" s="147"/>
      <c r="F2" s="147"/>
      <c r="G2" s="147"/>
    </row>
    <row r="3" spans="1:7" x14ac:dyDescent="0.25">
      <c r="A3" s="148" t="s">
        <v>77</v>
      </c>
      <c r="B3" s="148"/>
      <c r="C3" s="148"/>
      <c r="D3" s="148"/>
      <c r="E3" s="148"/>
      <c r="F3" s="148"/>
      <c r="G3" s="148"/>
    </row>
    <row r="4" spans="1:7" ht="15.75" x14ac:dyDescent="0.25">
      <c r="A4" s="149" t="s">
        <v>78</v>
      </c>
      <c r="B4" s="149"/>
      <c r="C4" s="149"/>
      <c r="D4" s="149"/>
      <c r="E4" s="149"/>
      <c r="F4" s="149"/>
      <c r="G4" s="149"/>
    </row>
    <row r="5" spans="1:7" ht="17.25" x14ac:dyDescent="0.3">
      <c r="A5" s="100"/>
      <c r="B5" s="101"/>
      <c r="C5" s="101"/>
      <c r="D5" s="101"/>
      <c r="E5" s="101"/>
      <c r="F5" s="101"/>
      <c r="G5" s="101"/>
    </row>
    <row r="6" spans="1:7" ht="17.25" x14ac:dyDescent="0.3">
      <c r="A6" s="100"/>
      <c r="B6" s="102"/>
      <c r="C6" s="103"/>
      <c r="D6" s="104"/>
      <c r="E6" s="105"/>
      <c r="F6" s="106"/>
      <c r="G6" s="100"/>
    </row>
    <row r="7" spans="1:7" ht="17.25" x14ac:dyDescent="0.3">
      <c r="A7" s="107" t="s">
        <v>79</v>
      </c>
      <c r="B7" s="108"/>
      <c r="C7" s="109"/>
      <c r="D7" s="110"/>
      <c r="E7" s="111"/>
      <c r="F7" s="112"/>
      <c r="G7" s="111">
        <f>SUM(F8:F24)</f>
        <v>64973917.009999998</v>
      </c>
    </row>
    <row r="8" spans="1:7" ht="15.75" x14ac:dyDescent="0.25">
      <c r="A8" s="105"/>
      <c r="B8" s="113" t="s">
        <v>80</v>
      </c>
      <c r="C8" s="114"/>
      <c r="D8" s="115"/>
      <c r="E8" s="116"/>
      <c r="F8" s="117">
        <f>SUM(E9:E10)</f>
        <v>44162905.609999999</v>
      </c>
      <c r="G8" s="116"/>
    </row>
    <row r="9" spans="1:7" ht="17.25" x14ac:dyDescent="0.3">
      <c r="A9" s="100"/>
      <c r="B9" s="108"/>
      <c r="C9" s="118" t="s">
        <v>81</v>
      </c>
      <c r="D9" s="104"/>
      <c r="E9" s="77">
        <v>1467034.0099999998</v>
      </c>
      <c r="F9" s="119"/>
      <c r="G9" s="77"/>
    </row>
    <row r="10" spans="1:7" ht="17.25" x14ac:dyDescent="0.3">
      <c r="A10" s="100"/>
      <c r="B10" s="108"/>
      <c r="C10" s="118" t="s">
        <v>82</v>
      </c>
      <c r="D10" s="104"/>
      <c r="E10" s="138">
        <v>42695871.600000001</v>
      </c>
      <c r="F10" s="119"/>
      <c r="G10" s="77"/>
    </row>
    <row r="11" spans="1:7" ht="17.25" x14ac:dyDescent="0.3">
      <c r="A11" s="100"/>
      <c r="B11" s="108"/>
      <c r="C11" s="103"/>
      <c r="D11" s="104"/>
      <c r="E11" s="77"/>
      <c r="F11" s="119"/>
      <c r="G11" s="77"/>
    </row>
    <row r="12" spans="1:7" ht="15.75" x14ac:dyDescent="0.25">
      <c r="A12" s="105"/>
      <c r="B12" s="113" t="s">
        <v>83</v>
      </c>
      <c r="C12" s="114"/>
      <c r="D12" s="115"/>
      <c r="E12" s="116"/>
      <c r="F12" s="117">
        <f>SUM(E13:E14)</f>
        <v>290342.77999999898</v>
      </c>
      <c r="G12" s="116"/>
    </row>
    <row r="13" spans="1:7" ht="17.25" x14ac:dyDescent="0.3">
      <c r="A13" s="105"/>
      <c r="B13" s="113"/>
      <c r="C13" s="118" t="s">
        <v>84</v>
      </c>
      <c r="D13" s="115"/>
      <c r="E13" s="120">
        <v>80</v>
      </c>
      <c r="F13" s="117"/>
      <c r="G13" s="116"/>
    </row>
    <row r="14" spans="1:7" ht="17.25" x14ac:dyDescent="0.3">
      <c r="A14" s="100"/>
      <c r="B14" s="108"/>
      <c r="C14" s="118" t="s">
        <v>85</v>
      </c>
      <c r="D14" s="104"/>
      <c r="E14" s="138">
        <v>290262.77999999898</v>
      </c>
      <c r="F14" s="119"/>
      <c r="G14" s="77"/>
    </row>
    <row r="15" spans="1:7" ht="17.25" x14ac:dyDescent="0.3">
      <c r="A15" s="100"/>
      <c r="B15" s="108"/>
      <c r="C15" s="103"/>
      <c r="D15" s="104"/>
      <c r="E15" s="77"/>
      <c r="F15" s="119"/>
      <c r="G15" s="77"/>
    </row>
    <row r="16" spans="1:7" ht="17.25" x14ac:dyDescent="0.3">
      <c r="A16" s="105"/>
      <c r="B16" s="113" t="s">
        <v>86</v>
      </c>
      <c r="C16" s="114"/>
      <c r="D16" s="115"/>
      <c r="E16" s="77"/>
      <c r="F16" s="116">
        <f>SUM(E17:E22)</f>
        <v>20490426.829999994</v>
      </c>
      <c r="G16" s="116"/>
    </row>
    <row r="17" spans="1:7" ht="17.25" x14ac:dyDescent="0.3">
      <c r="A17" s="105"/>
      <c r="B17" s="113"/>
      <c r="C17" s="118" t="s">
        <v>87</v>
      </c>
      <c r="D17" s="115"/>
      <c r="E17" s="120">
        <v>19573439.789999999</v>
      </c>
      <c r="F17" s="116"/>
      <c r="G17" s="116"/>
    </row>
    <row r="18" spans="1:7" ht="17.25" x14ac:dyDescent="0.3">
      <c r="A18" s="105"/>
      <c r="B18" s="113"/>
      <c r="C18" s="118" t="s">
        <v>88</v>
      </c>
      <c r="D18" s="115"/>
      <c r="E18" s="120">
        <v>722435.63</v>
      </c>
      <c r="F18" s="116"/>
      <c r="G18" s="116"/>
    </row>
    <row r="19" spans="1:7" ht="17.25" x14ac:dyDescent="0.3">
      <c r="A19" s="105"/>
      <c r="B19" s="113"/>
      <c r="C19" s="118" t="s">
        <v>89</v>
      </c>
      <c r="D19" s="115"/>
      <c r="E19" s="120">
        <v>864.49</v>
      </c>
      <c r="F19" s="116"/>
      <c r="G19" s="116"/>
    </row>
    <row r="20" spans="1:7" ht="17.25" x14ac:dyDescent="0.3">
      <c r="A20" s="105"/>
      <c r="B20" s="113"/>
      <c r="C20" s="118" t="s">
        <v>90</v>
      </c>
      <c r="D20" s="115"/>
      <c r="E20" s="120">
        <v>9796.8799999999992</v>
      </c>
      <c r="F20" s="116"/>
      <c r="G20" s="116"/>
    </row>
    <row r="21" spans="1:7" ht="17.25" x14ac:dyDescent="0.3">
      <c r="A21" s="105"/>
      <c r="B21" s="113"/>
      <c r="C21" s="118" t="s">
        <v>91</v>
      </c>
      <c r="D21" s="115"/>
      <c r="E21" s="120">
        <v>131510.79</v>
      </c>
      <c r="F21" s="116"/>
      <c r="G21" s="116"/>
    </row>
    <row r="22" spans="1:7" ht="17.25" x14ac:dyDescent="0.3">
      <c r="A22" s="105"/>
      <c r="B22" s="113"/>
      <c r="C22" s="118" t="s">
        <v>92</v>
      </c>
      <c r="D22" s="115"/>
      <c r="E22" s="138">
        <v>52379.25</v>
      </c>
      <c r="F22" s="116"/>
      <c r="G22" s="116"/>
    </row>
    <row r="23" spans="1:7" ht="15.75" x14ac:dyDescent="0.25">
      <c r="A23" s="105"/>
      <c r="B23" s="113"/>
      <c r="C23" s="114"/>
      <c r="D23" s="115"/>
      <c r="E23" s="116"/>
      <c r="F23" s="117"/>
      <c r="G23" s="116"/>
    </row>
    <row r="24" spans="1:7" ht="17.25" x14ac:dyDescent="0.3">
      <c r="A24" s="105"/>
      <c r="B24" s="113" t="s">
        <v>93</v>
      </c>
      <c r="C24" s="114"/>
      <c r="D24" s="115"/>
      <c r="E24" s="77"/>
      <c r="F24" s="139">
        <v>30241.79</v>
      </c>
      <c r="G24" s="116"/>
    </row>
    <row r="25" spans="1:7" ht="17.25" x14ac:dyDescent="0.3">
      <c r="A25" s="105"/>
      <c r="B25" s="113"/>
      <c r="C25" s="114"/>
      <c r="D25" s="115"/>
      <c r="E25" s="77"/>
      <c r="F25" s="99"/>
      <c r="G25" s="116"/>
    </row>
    <row r="26" spans="1:7" ht="15.75" x14ac:dyDescent="0.25">
      <c r="A26" s="105"/>
      <c r="B26" s="113"/>
      <c r="C26" s="114"/>
      <c r="D26" s="115"/>
      <c r="E26" s="116"/>
      <c r="F26" s="117"/>
      <c r="G26" s="116"/>
    </row>
    <row r="27" spans="1:7" ht="15.75" x14ac:dyDescent="0.25">
      <c r="A27" s="105"/>
      <c r="B27" s="113"/>
      <c r="C27" s="114"/>
      <c r="D27" s="115"/>
      <c r="E27" s="116"/>
      <c r="F27" s="117"/>
      <c r="G27" s="116"/>
    </row>
    <row r="28" spans="1:7" ht="17.25" x14ac:dyDescent="0.3">
      <c r="A28" s="107" t="s">
        <v>94</v>
      </c>
      <c r="B28" s="108"/>
      <c r="C28" s="109"/>
      <c r="D28" s="110"/>
      <c r="E28" s="111"/>
      <c r="F28" s="112"/>
      <c r="G28" s="140">
        <f>SUM(F29:F47)</f>
        <v>44264820.659999996</v>
      </c>
    </row>
    <row r="29" spans="1:7" ht="15.75" x14ac:dyDescent="0.25">
      <c r="A29" s="105"/>
      <c r="B29" s="113" t="s">
        <v>80</v>
      </c>
      <c r="C29" s="114"/>
      <c r="D29" s="115"/>
      <c r="E29" s="116"/>
      <c r="F29" s="117">
        <f>SUM(E30:E34)</f>
        <v>8225466.5300000003</v>
      </c>
      <c r="G29" s="116"/>
    </row>
    <row r="30" spans="1:7" ht="17.25" x14ac:dyDescent="0.3">
      <c r="A30" s="100"/>
      <c r="B30" s="108"/>
      <c r="C30" s="118" t="s">
        <v>95</v>
      </c>
      <c r="D30" s="104"/>
      <c r="E30" s="77">
        <v>899495.02</v>
      </c>
      <c r="F30" s="119"/>
      <c r="G30" s="77"/>
    </row>
    <row r="31" spans="1:7" ht="17.25" x14ac:dyDescent="0.3">
      <c r="A31" s="100"/>
      <c r="B31" s="108"/>
      <c r="C31" s="118" t="s">
        <v>96</v>
      </c>
      <c r="D31" s="104"/>
      <c r="E31" s="77">
        <v>5363527.87</v>
      </c>
      <c r="F31" s="119"/>
      <c r="G31" s="77"/>
    </row>
    <row r="32" spans="1:7" ht="17.25" x14ac:dyDescent="0.3">
      <c r="A32" s="100"/>
      <c r="B32" s="108"/>
      <c r="C32" s="118" t="s">
        <v>97</v>
      </c>
      <c r="D32" s="104"/>
      <c r="E32" s="77">
        <v>544935.75</v>
      </c>
      <c r="F32" s="119"/>
      <c r="G32" s="77"/>
    </row>
    <row r="33" spans="1:7" ht="17.25" x14ac:dyDescent="0.3">
      <c r="A33" s="100"/>
      <c r="B33" s="108"/>
      <c r="C33" s="118" t="s">
        <v>98</v>
      </c>
      <c r="D33" s="104"/>
      <c r="E33" s="77">
        <v>312.93</v>
      </c>
      <c r="F33" s="119"/>
      <c r="G33" s="77"/>
    </row>
    <row r="34" spans="1:7" ht="17.25" x14ac:dyDescent="0.3">
      <c r="A34" s="100"/>
      <c r="B34" s="108"/>
      <c r="C34" s="118" t="s">
        <v>99</v>
      </c>
      <c r="D34" s="104"/>
      <c r="E34" s="138">
        <v>1417194.96</v>
      </c>
      <c r="F34" s="119"/>
      <c r="G34" s="77"/>
    </row>
    <row r="35" spans="1:7" ht="17.25" x14ac:dyDescent="0.3">
      <c r="A35" s="100"/>
      <c r="B35" s="108"/>
      <c r="C35" s="103"/>
      <c r="D35" s="104"/>
      <c r="E35" s="120"/>
      <c r="F35" s="119"/>
      <c r="G35" s="77"/>
    </row>
    <row r="36" spans="1:7" ht="15.75" x14ac:dyDescent="0.25">
      <c r="A36" s="105"/>
      <c r="B36" s="113" t="s">
        <v>100</v>
      </c>
      <c r="C36" s="114"/>
      <c r="D36" s="115"/>
      <c r="E36" s="116"/>
      <c r="F36" s="116">
        <f>+D55</f>
        <v>16339177.030000001</v>
      </c>
      <c r="G36" s="116"/>
    </row>
    <row r="37" spans="1:7" ht="15.75" x14ac:dyDescent="0.25">
      <c r="A37" s="105"/>
      <c r="B37" s="113"/>
      <c r="C37" s="114"/>
      <c r="D37" s="115"/>
      <c r="E37" s="116"/>
      <c r="F37" s="116"/>
      <c r="G37" s="116"/>
    </row>
    <row r="38" spans="1:7" ht="15.75" x14ac:dyDescent="0.25">
      <c r="A38" s="105"/>
      <c r="B38" s="121" t="s">
        <v>101</v>
      </c>
      <c r="C38" s="114"/>
      <c r="D38" s="115"/>
      <c r="E38" s="116"/>
      <c r="F38" s="117">
        <f>SUM(E39:E43)</f>
        <v>13876759.52</v>
      </c>
      <c r="G38" s="116"/>
    </row>
    <row r="39" spans="1:7" ht="17.25" x14ac:dyDescent="0.3">
      <c r="A39" s="100"/>
      <c r="B39" s="122"/>
      <c r="C39" s="118" t="s">
        <v>102</v>
      </c>
      <c r="D39" s="104"/>
      <c r="E39" s="77">
        <v>6809019.1399999997</v>
      </c>
      <c r="F39" s="119"/>
      <c r="G39" s="77"/>
    </row>
    <row r="40" spans="1:7" ht="17.25" x14ac:dyDescent="0.3">
      <c r="A40" s="100"/>
      <c r="B40" s="122"/>
      <c r="C40" s="118" t="s">
        <v>103</v>
      </c>
      <c r="D40" s="104"/>
      <c r="E40" s="77">
        <v>10439.209999999999</v>
      </c>
      <c r="F40" s="119"/>
      <c r="G40" s="77"/>
    </row>
    <row r="41" spans="1:7" ht="17.25" x14ac:dyDescent="0.3">
      <c r="A41" s="100"/>
      <c r="B41" s="122"/>
      <c r="C41" s="118" t="s">
        <v>104</v>
      </c>
      <c r="D41" s="104"/>
      <c r="E41" s="77">
        <v>8891.2900000000373</v>
      </c>
      <c r="F41" s="119"/>
      <c r="G41" s="77"/>
    </row>
    <row r="42" spans="1:7" ht="17.25" x14ac:dyDescent="0.3">
      <c r="A42" s="100"/>
      <c r="B42" s="122"/>
      <c r="C42" s="118" t="s">
        <v>105</v>
      </c>
      <c r="D42" s="104"/>
      <c r="E42" s="77">
        <v>2080996.8900000001</v>
      </c>
      <c r="F42" s="119"/>
      <c r="G42" s="77"/>
    </row>
    <row r="43" spans="1:7" ht="17.25" x14ac:dyDescent="0.3">
      <c r="A43" s="100"/>
      <c r="B43" s="122"/>
      <c r="C43" s="118" t="s">
        <v>106</v>
      </c>
      <c r="D43" s="104"/>
      <c r="E43" s="138">
        <v>4967412.99</v>
      </c>
      <c r="F43" s="119"/>
      <c r="G43" s="77"/>
    </row>
    <row r="44" spans="1:7" ht="17.25" x14ac:dyDescent="0.3">
      <c r="A44" s="100"/>
      <c r="B44" s="122"/>
      <c r="C44" s="103"/>
      <c r="D44" s="104"/>
      <c r="E44" s="120"/>
      <c r="F44" s="119"/>
      <c r="G44" s="77"/>
    </row>
    <row r="45" spans="1:7" ht="15.75" x14ac:dyDescent="0.25">
      <c r="A45" s="105"/>
      <c r="B45" s="121" t="s">
        <v>107</v>
      </c>
      <c r="C45" s="114"/>
      <c r="D45" s="115"/>
      <c r="E45" s="116"/>
      <c r="F45" s="116">
        <v>5784204.6799999997</v>
      </c>
      <c r="G45" s="116"/>
    </row>
    <row r="46" spans="1:7" ht="17.25" x14ac:dyDescent="0.3">
      <c r="A46" s="105"/>
      <c r="B46" s="121"/>
      <c r="C46" s="114"/>
      <c r="D46" s="115"/>
      <c r="E46" s="116"/>
      <c r="F46" s="77"/>
      <c r="G46" s="116"/>
    </row>
    <row r="47" spans="1:7" ht="15.75" x14ac:dyDescent="0.25">
      <c r="A47" s="105"/>
      <c r="B47" s="121" t="s">
        <v>108</v>
      </c>
      <c r="C47" s="114"/>
      <c r="D47" s="115"/>
      <c r="E47" s="116"/>
      <c r="F47" s="139">
        <v>39212.9</v>
      </c>
      <c r="G47" s="116"/>
    </row>
    <row r="48" spans="1:7" ht="15.75" x14ac:dyDescent="0.25">
      <c r="A48" s="105"/>
      <c r="B48" s="121"/>
      <c r="C48" s="114"/>
      <c r="D48" s="115"/>
      <c r="E48" s="116"/>
      <c r="F48" s="117"/>
      <c r="G48" s="116"/>
    </row>
    <row r="49" spans="1:7" ht="18" thickBot="1" x14ac:dyDescent="0.35">
      <c r="A49" s="123" t="s">
        <v>109</v>
      </c>
      <c r="B49" s="108"/>
      <c r="C49" s="109"/>
      <c r="D49" s="110"/>
      <c r="E49" s="111"/>
      <c r="F49" s="112"/>
      <c r="G49" s="141">
        <f>G7-G28</f>
        <v>20709096.350000001</v>
      </c>
    </row>
    <row r="50" spans="1:7" ht="18" thickTop="1" x14ac:dyDescent="0.3">
      <c r="A50" s="100"/>
      <c r="B50" s="108"/>
      <c r="C50" s="103"/>
      <c r="D50" s="104"/>
      <c r="E50" s="105"/>
      <c r="F50" s="106"/>
      <c r="G50" s="100"/>
    </row>
    <row r="51" spans="1:7" ht="17.25" x14ac:dyDescent="0.3">
      <c r="A51" s="100"/>
      <c r="B51" s="108"/>
      <c r="C51" s="103"/>
      <c r="D51" s="104"/>
      <c r="E51" s="105"/>
      <c r="F51" s="106"/>
      <c r="G51" s="124"/>
    </row>
    <row r="52" spans="1:7" ht="17.25" x14ac:dyDescent="0.3">
      <c r="A52" s="100"/>
      <c r="B52" s="108"/>
      <c r="C52" s="125" t="s">
        <v>110</v>
      </c>
      <c r="D52" s="126">
        <v>10991711.32</v>
      </c>
      <c r="E52" s="126"/>
      <c r="F52" s="106"/>
      <c r="G52" s="127"/>
    </row>
    <row r="53" spans="1:7" ht="17.25" x14ac:dyDescent="0.3">
      <c r="A53" s="100"/>
      <c r="B53" s="108"/>
      <c r="C53" s="125" t="s">
        <v>111</v>
      </c>
      <c r="D53" s="126">
        <v>4800000</v>
      </c>
      <c r="E53" s="105"/>
      <c r="F53" s="106"/>
      <c r="G53" s="128"/>
    </row>
    <row r="54" spans="1:7" ht="17.25" x14ac:dyDescent="0.3">
      <c r="A54" s="100"/>
      <c r="B54" s="108"/>
      <c r="C54" s="125" t="s">
        <v>112</v>
      </c>
      <c r="D54" s="142">
        <v>547465.71</v>
      </c>
      <c r="E54" s="105"/>
      <c r="F54" s="106"/>
      <c r="G54" s="128"/>
    </row>
    <row r="55" spans="1:7" ht="17.25" x14ac:dyDescent="0.3">
      <c r="A55" s="100"/>
      <c r="B55" s="108"/>
      <c r="C55" s="103"/>
      <c r="D55" s="129">
        <f>SUM(D52:D54)</f>
        <v>16339177.030000001</v>
      </c>
      <c r="E55" s="105"/>
      <c r="F55" s="106"/>
      <c r="G55" s="100"/>
    </row>
    <row r="56" spans="1:7" ht="15.75" x14ac:dyDescent="0.25">
      <c r="A56" s="130"/>
      <c r="B56" s="131"/>
      <c r="C56" s="132"/>
      <c r="D56" s="133"/>
      <c r="E56" s="134"/>
      <c r="F56" s="135"/>
      <c r="G56" s="130"/>
    </row>
    <row r="57" spans="1:7" ht="15.75" x14ac:dyDescent="0.25">
      <c r="A57" s="130"/>
      <c r="B57" s="131"/>
      <c r="C57" s="132"/>
      <c r="D57" s="133"/>
      <c r="E57" s="134"/>
      <c r="F57" s="135"/>
      <c r="G57" s="130"/>
    </row>
    <row r="58" spans="1:7" ht="15.75" x14ac:dyDescent="0.25">
      <c r="A58" s="130"/>
      <c r="B58" s="131"/>
      <c r="C58" s="132"/>
      <c r="D58" s="133"/>
      <c r="E58" s="134"/>
      <c r="F58" s="135"/>
      <c r="G58" s="130"/>
    </row>
    <row r="59" spans="1:7" ht="15.75" x14ac:dyDescent="0.25">
      <c r="A59" s="130"/>
      <c r="B59" s="131"/>
      <c r="C59" s="132"/>
      <c r="D59" s="133"/>
      <c r="E59" s="134"/>
      <c r="F59" s="135"/>
      <c r="G59" s="130"/>
    </row>
    <row r="60" spans="1:7" ht="15.75" x14ac:dyDescent="0.25">
      <c r="A60" s="130"/>
      <c r="B60" s="131"/>
      <c r="C60" s="132"/>
      <c r="D60" s="133"/>
      <c r="E60" s="134"/>
      <c r="F60" s="135"/>
      <c r="G60" s="130"/>
    </row>
    <row r="61" spans="1:7" ht="15.75" x14ac:dyDescent="0.25">
      <c r="A61" s="130"/>
      <c r="B61" s="131"/>
      <c r="C61" s="132"/>
      <c r="D61" s="133"/>
      <c r="E61" s="134"/>
      <c r="F61" s="135"/>
      <c r="G61" s="130"/>
    </row>
    <row r="62" spans="1:7" ht="15.75" x14ac:dyDescent="0.25">
      <c r="A62" s="130"/>
      <c r="B62" s="131"/>
      <c r="C62" s="132"/>
      <c r="D62" s="133"/>
      <c r="E62" s="134"/>
      <c r="F62" s="135"/>
      <c r="G62" s="130"/>
    </row>
    <row r="63" spans="1:7" ht="15.75" x14ac:dyDescent="0.25">
      <c r="A63" s="130"/>
      <c r="B63" s="131"/>
      <c r="C63" s="132"/>
      <c r="D63" s="133"/>
      <c r="E63" s="134"/>
      <c r="F63" s="135"/>
      <c r="G63" s="130"/>
    </row>
    <row r="64" spans="1:7" ht="15.75" x14ac:dyDescent="0.25">
      <c r="A64" s="130"/>
      <c r="B64" s="131"/>
      <c r="C64" s="150" t="s">
        <v>72</v>
      </c>
      <c r="D64" s="150"/>
      <c r="E64" s="136"/>
      <c r="F64" s="137" t="s">
        <v>74</v>
      </c>
      <c r="G64" s="130"/>
    </row>
    <row r="65" spans="1:7" ht="15.75" x14ac:dyDescent="0.25">
      <c r="A65" s="130"/>
      <c r="B65" s="131"/>
      <c r="C65" s="150" t="s">
        <v>73</v>
      </c>
      <c r="D65" s="150"/>
      <c r="E65" s="136"/>
      <c r="F65" s="137" t="s">
        <v>75</v>
      </c>
      <c r="G65" s="130"/>
    </row>
  </sheetData>
  <mergeCells count="6">
    <mergeCell ref="C65:D65"/>
    <mergeCell ref="A1:G1"/>
    <mergeCell ref="A2:G2"/>
    <mergeCell ref="A3:G3"/>
    <mergeCell ref="A4:G4"/>
    <mergeCell ref="C64:D64"/>
  </mergeCells>
  <pageMargins left="0.7" right="0.7" top="0.75" bottom="0.75" header="0.3" footer="0.3"/>
  <pageSetup scale="65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EstadoDeSituacion</vt:lpstr>
      <vt:lpstr>EstadoDeResultados</vt:lpstr>
      <vt:lpstr>Hoja3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Mauricio Antonio Henriquez Rivera</dc:creator>
  <cp:lastModifiedBy>Claudia Lissette Varela de Soriano</cp:lastModifiedBy>
  <dcterms:created xsi:type="dcterms:W3CDTF">2018-08-17T17:17:24Z</dcterms:created>
  <dcterms:modified xsi:type="dcterms:W3CDTF">2018-08-23T16:03:59Z</dcterms:modified>
</cp:coreProperties>
</file>