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305" firstSheet="1" activeTab="3"/>
  </bookViews>
  <sheets>
    <sheet name="Balance General AFP" sheetId="1" r:id="rId1"/>
    <sheet name="Estados de Resultados AFP" sheetId="2" r:id="rId2"/>
    <sheet name="Balance General Fondo CON" sheetId="3" r:id="rId3"/>
    <sheet name="Balance General Fondo FER" sheetId="4" r:id="rId4"/>
  </sheets>
  <definedNames>
    <definedName name="_xlfn.IFERROR" hidden="1">#NAME?</definedName>
    <definedName name="_xlnm.Print_Area" localSheetId="2">'Balance General Fondo CON'!$A$1:$D$64</definedName>
    <definedName name="_xlnm.Print_Area" localSheetId="3">'Balance General Fondo FER'!$A$1:$D$62</definedName>
  </definedNames>
  <calcPr fullCalcOnLoad="1"/>
</workbook>
</file>

<file path=xl/sharedStrings.xml><?xml version="1.0" encoding="utf-8"?>
<sst xmlns="http://schemas.openxmlformats.org/spreadsheetml/2006/main" count="161" uniqueCount="111">
  <si>
    <t>ADMINISTRADORA DE FONDOS DE PENSIONES CRECER. S.A</t>
  </si>
  <si>
    <t>BALANCE GENERAL AL 31 DE JULIO DE 2018 Y 31 DE DICIEMBRE DE 2017</t>
  </si>
  <si>
    <t>(Expresados en dólares de los Estados Unidos de América)</t>
  </si>
  <si>
    <t>DESCRIPCION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</si>
  <si>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</si>
  <si>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</si>
  <si>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</si>
  <si>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</si>
  <si>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</si>
  <si>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</si>
  <si>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</si>
  <si>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</si>
  <si>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</si>
  <si>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</si>
  <si>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</si>
  <si>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</si>
  <si>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</si>
  <si>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</si>
  <si>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</si>
  <si>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</si>
  <si>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</si>
  <si>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</si>
  <si>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</si>
  <si>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</si>
  <si>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</si>
  <si>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</si>
  <si>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</si>
  <si>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</si>
  <si>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</si>
  <si>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</si>
  <si>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</si>
  <si>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</si>
  <si>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</si>
  <si>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</si>
  <si>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</si>
  <si>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</si>
  <si>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FERNANDO JOSÉ ARTEAGA HERNÁNDEZ</t>
  </si>
  <si>
    <t>MARIA EUGENIA VARGAS</t>
  </si>
  <si>
    <t xml:space="preserve"> REPRESENTANTE LEGAL</t>
  </si>
  <si>
    <t>CONTADOR GENERAL</t>
  </si>
  <si>
    <t>ESTADO DE RESULTADOS DEL 1 DE ENERO AL 31 DE JULIO</t>
  </si>
  <si>
    <t xml:space="preserve">INGRESOS POR ADMINISTRACION DE FONDOS DE PENSIONES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</si>
  <si>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</si>
  <si>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</si>
  <si>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</si>
  <si>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</si>
  <si>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</si>
  <si>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</si>
  <si>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</si>
  <si>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</si>
  <si>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</si>
  <si>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</si>
  <si>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</si>
  <si>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</si>
  <si>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</si>
  <si>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</si>
  <si>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</si>
  <si>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</si>
  <si>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</si>
  <si>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</si>
  <si>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</si>
  <si>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</si>
  <si>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</si>
  <si>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</si>
  <si>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</si>
  <si>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</si>
  <si>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>-</t>
  </si>
  <si>
    <t xml:space="preserve">UTILIDAD NETA DEL EJERCICIO                                           </t>
  </si>
  <si>
    <t>UTILIDAD POR ACCION</t>
  </si>
  <si>
    <t>FONDO DE PENSIONES CONSERVADOR</t>
  </si>
  <si>
    <t>BALANCE GENERAL AL 31 DE JULIO DE 2018 Y 31 DE DICIEMBRE DE 2017.</t>
  </si>
  <si>
    <t>(EXPRESADO EN DÓLARES DE LOS ESTADOS UNIDOS DE AMERICA)</t>
  </si>
  <si>
    <t>Activo</t>
  </si>
  <si>
    <t>Activos corrientes:</t>
  </si>
  <si>
    <t>Disponibilidades</t>
  </si>
  <si>
    <t>Cuentas por cobrar</t>
  </si>
  <si>
    <t>Inversiones (nacionales y extranjeros)</t>
  </si>
  <si>
    <t>Exceso de Inversion</t>
  </si>
  <si>
    <t>Total activo corriente</t>
  </si>
  <si>
    <t xml:space="preserve">                                   </t>
  </si>
  <si>
    <t>Activos no corrientes:</t>
  </si>
  <si>
    <t>Cotizaciones pendientes de cobro</t>
  </si>
  <si>
    <t>Anticipos de Saldo a Afiliados</t>
  </si>
  <si>
    <t>Total activo no corriente</t>
  </si>
  <si>
    <t>Total de activo</t>
  </si>
  <si>
    <t>Pasivo</t>
  </si>
  <si>
    <t>Pasivos corrientes:</t>
  </si>
  <si>
    <t>Comisiones por pagar a la AFP</t>
  </si>
  <si>
    <t>Cuentas por pagar</t>
  </si>
  <si>
    <t>Obligaciones con afiliados y beneficiarios</t>
  </si>
  <si>
    <t>Total pasivo corriente</t>
  </si>
  <si>
    <t>Pasivos no corrientes:</t>
  </si>
  <si>
    <r>
      <t xml:space="preserve">Cuentas por pagar </t>
    </r>
    <r>
      <rPr>
        <sz val="9"/>
        <color indexed="9"/>
        <rFont val="Courier New"/>
        <family val="3"/>
      </rPr>
      <t>1</t>
    </r>
  </si>
  <si>
    <t>Cuotas de la AFP</t>
  </si>
  <si>
    <t>Anticipo a Afiliados sobre su saldo CIAP</t>
  </si>
  <si>
    <t xml:space="preserve"> </t>
  </si>
  <si>
    <t>Total pasivo no corriente</t>
  </si>
  <si>
    <t>Total de pasivo</t>
  </si>
  <si>
    <t>Patrimonio</t>
  </si>
  <si>
    <t>Cuentas individuales</t>
  </si>
  <si>
    <t>Cotizaciones pendientes de aplicar</t>
  </si>
  <si>
    <t>Cuenta de Garantía Solidaria</t>
  </si>
  <si>
    <t>Total de patrimonio</t>
  </si>
  <si>
    <t>Total de pasivos y patrimonio</t>
  </si>
  <si>
    <t>Cuentas de compromisos</t>
  </si>
  <si>
    <t>Cuentas de control</t>
  </si>
  <si>
    <t>FONDO DE PENSIONES ESPECIAL DE RETIRO</t>
  </si>
  <si>
    <t>Total de pasivo corriente</t>
  </si>
  <si>
    <t>Anticipos a Afiliados sobre su saldo CIAP</t>
  </si>
  <si>
    <t xml:space="preserve">Cuenta de Garantía Solidaria </t>
  </si>
  <si>
    <t>Cuentas de Compromisos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</si>
</sst>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-* #,##0.00_-;\-* #,##0.00_-;_-* &quot;-&quot;??_-;_-@_-"/>
    <numFmt numFmtId="167" formatCode="_-* #,##0_-;\-* #,##0_-;_-* &quot;-&quot;??_-;_-@_-"/>
    <numFmt numFmtId="168" formatCode="&quot;$&quot;#,##0"/>
    <numFmt numFmtId="169" formatCode="&quot;$&quot;#,##0.000"/>
    <numFmt numFmtId="170" formatCode="&quot;$&quot;#,##0.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7"/>
      <name val="Courier New"/>
      <family val="3"/>
    </font>
    <font>
      <sz val="10"/>
      <color indexed="9"/>
      <name val="Courier New"/>
      <family val="3"/>
    </font>
    <font>
      <sz val="10"/>
      <color indexed="63"/>
      <name val="Courier New"/>
      <family val="3"/>
    </font>
    <font>
      <b/>
      <sz val="9"/>
      <name val="Courier New"/>
      <family val="3"/>
    </font>
    <font>
      <sz val="9"/>
      <color indexed="63"/>
      <name val="Courier New"/>
      <family val="3"/>
    </font>
    <font>
      <sz val="9"/>
      <name val="Courier New"/>
      <family val="3"/>
    </font>
    <font>
      <b/>
      <sz val="9"/>
      <color indexed="63"/>
      <name val="Courier New"/>
      <family val="3"/>
    </font>
    <font>
      <sz val="9"/>
      <color indexed="9"/>
      <name val="Courier New"/>
      <family val="3"/>
    </font>
    <font>
      <sz val="10"/>
      <color indexed="9"/>
      <name val="Arial"/>
      <family val="2"/>
    </font>
    <font>
      <b/>
      <sz val="10"/>
      <color indexed="63"/>
      <name val="Courier New"/>
      <family val="3"/>
    </font>
    <font>
      <b/>
      <sz val="10"/>
      <color indexed="9"/>
      <name val="Courier New"/>
      <family val="3"/>
    </font>
    <font>
      <sz val="10"/>
      <color indexed="63"/>
      <name val="Arial"/>
      <family val="2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ourier New"/>
      <family val="3"/>
    </font>
    <font>
      <sz val="10"/>
      <color theme="0"/>
      <name val="Arial"/>
      <family val="2"/>
    </font>
    <font>
      <b/>
      <sz val="10"/>
      <color theme="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/>
    </border>
    <border>
      <left/>
      <right/>
      <top style="thin"/>
      <bottom style="double"/>
    </border>
    <border>
      <left>
        <color indexed="63"/>
      </left>
      <right style="medium"/>
      <top style="thin"/>
      <bottom style="double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double"/>
    </border>
    <border>
      <left>
        <color indexed="63"/>
      </left>
      <right style="medium"/>
      <top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49" fontId="19" fillId="34" borderId="10" xfId="0" applyNumberFormat="1" applyFont="1" applyFill="1" applyBorder="1" applyAlignment="1">
      <alignment horizontal="center"/>
    </xf>
    <xf numFmtId="0" fontId="20" fillId="34" borderId="11" xfId="0" applyNumberFormat="1" applyFont="1" applyFill="1" applyBorder="1" applyAlignment="1">
      <alignment horizontal="center"/>
    </xf>
    <xf numFmtId="0" fontId="20" fillId="34" borderId="12" xfId="0" applyNumberFormat="1" applyFont="1" applyFill="1" applyBorder="1" applyAlignment="1">
      <alignment horizontal="center"/>
    </xf>
    <xf numFmtId="49" fontId="19" fillId="34" borderId="13" xfId="0" applyNumberFormat="1" applyFont="1" applyFill="1" applyBorder="1" applyAlignment="1">
      <alignment horizontal="left"/>
    </xf>
    <xf numFmtId="38" fontId="19" fillId="34" borderId="0" xfId="0" applyNumberFormat="1" applyFont="1" applyFill="1" applyBorder="1" applyAlignment="1">
      <alignment/>
    </xf>
    <xf numFmtId="38" fontId="19" fillId="34" borderId="14" xfId="0" applyNumberFormat="1" applyFont="1" applyFill="1" applyBorder="1" applyAlignment="1">
      <alignment/>
    </xf>
    <xf numFmtId="49" fontId="0" fillId="34" borderId="13" xfId="0" applyNumberFormat="1" applyFont="1" applyFill="1" applyBorder="1" applyAlignment="1">
      <alignment horizontal="left"/>
    </xf>
    <xf numFmtId="38" fontId="0" fillId="34" borderId="0" xfId="0" applyNumberFormat="1" applyFont="1" applyFill="1" applyBorder="1" applyAlignment="1">
      <alignment/>
    </xf>
    <xf numFmtId="38" fontId="0" fillId="34" borderId="14" xfId="0" applyNumberFormat="1" applyFont="1" applyFill="1" applyBorder="1" applyAlignment="1">
      <alignment/>
    </xf>
    <xf numFmtId="164" fontId="18" fillId="34" borderId="0" xfId="47" applyNumberFormat="1" applyFont="1" applyFill="1" applyAlignment="1">
      <alignment/>
    </xf>
    <xf numFmtId="10" fontId="18" fillId="35" borderId="0" xfId="54" applyNumberFormat="1" applyFont="1" applyFill="1" applyAlignment="1">
      <alignment/>
    </xf>
    <xf numFmtId="10" fontId="18" fillId="34" borderId="0" xfId="54" applyNumberFormat="1" applyFont="1" applyFill="1" applyAlignment="1">
      <alignment/>
    </xf>
    <xf numFmtId="38" fontId="0" fillId="34" borderId="15" xfId="0" applyNumberFormat="1" applyFont="1" applyFill="1" applyBorder="1" applyAlignment="1">
      <alignment/>
    </xf>
    <xf numFmtId="38" fontId="0" fillId="34" borderId="16" xfId="0" applyNumberFormat="1" applyFont="1" applyFill="1" applyBorder="1" applyAlignment="1">
      <alignment/>
    </xf>
    <xf numFmtId="38" fontId="19" fillId="34" borderId="17" xfId="0" applyNumberFormat="1" applyFont="1" applyFill="1" applyBorder="1" applyAlignment="1">
      <alignment/>
    </xf>
    <xf numFmtId="38" fontId="19" fillId="34" borderId="18" xfId="0" applyNumberFormat="1" applyFont="1" applyFill="1" applyBorder="1" applyAlignment="1">
      <alignment/>
    </xf>
    <xf numFmtId="38" fontId="19" fillId="34" borderId="15" xfId="0" applyNumberFormat="1" applyFont="1" applyFill="1" applyBorder="1" applyAlignment="1">
      <alignment/>
    </xf>
    <xf numFmtId="38" fontId="19" fillId="34" borderId="16" xfId="0" applyNumberFormat="1" applyFont="1" applyFill="1" applyBorder="1" applyAlignment="1">
      <alignment/>
    </xf>
    <xf numFmtId="38" fontId="19" fillId="34" borderId="19" xfId="0" applyNumberFormat="1" applyFont="1" applyFill="1" applyBorder="1" applyAlignment="1">
      <alignment/>
    </xf>
    <xf numFmtId="38" fontId="19" fillId="34" borderId="20" xfId="0" applyNumberFormat="1" applyFont="1" applyFill="1" applyBorder="1" applyAlignment="1">
      <alignment/>
    </xf>
    <xf numFmtId="38" fontId="19" fillId="34" borderId="21" xfId="0" applyNumberFormat="1" applyFont="1" applyFill="1" applyBorder="1" applyAlignment="1">
      <alignment/>
    </xf>
    <xf numFmtId="38" fontId="19" fillId="34" borderId="22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38" fontId="19" fillId="34" borderId="23" xfId="0" applyNumberFormat="1" applyFont="1" applyFill="1" applyBorder="1" applyAlignment="1">
      <alignment/>
    </xf>
    <xf numFmtId="38" fontId="19" fillId="34" borderId="24" xfId="0" applyNumberFormat="1" applyFont="1" applyFill="1" applyBorder="1" applyAlignment="1">
      <alignment/>
    </xf>
    <xf numFmtId="49" fontId="19" fillId="34" borderId="25" xfId="0" applyNumberFormat="1" applyFont="1" applyFill="1" applyBorder="1" applyAlignment="1">
      <alignment horizontal="left"/>
    </xf>
    <xf numFmtId="38" fontId="19" fillId="34" borderId="26" xfId="0" applyNumberFormat="1" applyFont="1" applyFill="1" applyBorder="1" applyAlignment="1">
      <alignment/>
    </xf>
    <xf numFmtId="38" fontId="19" fillId="34" borderId="27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left"/>
    </xf>
    <xf numFmtId="38" fontId="0" fillId="34" borderId="0" xfId="0" applyNumberFormat="1" applyFont="1" applyFill="1" applyAlignment="1">
      <alignment/>
    </xf>
    <xf numFmtId="49" fontId="18" fillId="34" borderId="0" xfId="0" applyNumberFormat="1" applyFont="1" applyFill="1" applyAlignment="1">
      <alignment/>
    </xf>
    <xf numFmtId="38" fontId="18" fillId="34" borderId="0" xfId="0" applyNumberFormat="1" applyFont="1" applyFill="1" applyAlignment="1">
      <alignment/>
    </xf>
    <xf numFmtId="49" fontId="0" fillId="34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49" fontId="21" fillId="34" borderId="0" xfId="0" applyNumberFormat="1" applyFont="1" applyFill="1" applyAlignment="1">
      <alignment/>
    </xf>
    <xf numFmtId="49" fontId="22" fillId="34" borderId="0" xfId="0" applyNumberFormat="1" applyFont="1" applyFill="1" applyAlignment="1">
      <alignment horizontal="center" vertical="top"/>
    </xf>
    <xf numFmtId="0" fontId="22" fillId="34" borderId="0" xfId="0" applyFont="1" applyFill="1" applyBorder="1" applyAlignment="1">
      <alignment horizontal="center" vertical="top" wrapText="1"/>
    </xf>
    <xf numFmtId="49" fontId="21" fillId="34" borderId="0" xfId="0" applyNumberFormat="1" applyFont="1" applyFill="1" applyAlignment="1">
      <alignment horizontal="center" vertical="top" wrapText="1"/>
    </xf>
    <xf numFmtId="0" fontId="21" fillId="34" borderId="0" xfId="0" applyFont="1" applyFill="1" applyBorder="1" applyAlignment="1">
      <alignment horizontal="center" vertical="top" wrapText="1"/>
    </xf>
    <xf numFmtId="38" fontId="19" fillId="34" borderId="0" xfId="0" applyNumberFormat="1" applyFont="1" applyFill="1" applyBorder="1" applyAlignment="1">
      <alignment horizontal="right"/>
    </xf>
    <xf numFmtId="38" fontId="19" fillId="34" borderId="14" xfId="0" applyNumberFormat="1" applyFont="1" applyFill="1" applyBorder="1" applyAlignment="1">
      <alignment horizontal="right"/>
    </xf>
    <xf numFmtId="37" fontId="0" fillId="34" borderId="15" xfId="0" applyNumberFormat="1" applyFont="1" applyFill="1" applyBorder="1" applyAlignment="1">
      <alignment horizontal="right"/>
    </xf>
    <xf numFmtId="37" fontId="0" fillId="34" borderId="16" xfId="0" applyNumberFormat="1" applyFont="1" applyFill="1" applyBorder="1" applyAlignment="1">
      <alignment horizontal="right"/>
    </xf>
    <xf numFmtId="37" fontId="19" fillId="34" borderId="17" xfId="0" applyNumberFormat="1" applyFont="1" applyFill="1" applyBorder="1" applyAlignment="1">
      <alignment horizontal="right"/>
    </xf>
    <xf numFmtId="37" fontId="19" fillId="34" borderId="18" xfId="0" applyNumberFormat="1" applyFont="1" applyFill="1" applyBorder="1" applyAlignment="1">
      <alignment horizontal="right"/>
    </xf>
    <xf numFmtId="37" fontId="0" fillId="34" borderId="0" xfId="0" applyNumberFormat="1" applyFont="1" applyFill="1" applyBorder="1" applyAlignment="1">
      <alignment horizontal="right"/>
    </xf>
    <xf numFmtId="37" fontId="0" fillId="34" borderId="14" xfId="0" applyNumberFormat="1" applyFont="1" applyFill="1" applyBorder="1" applyAlignment="1">
      <alignment horizontal="right"/>
    </xf>
    <xf numFmtId="37" fontId="19" fillId="34" borderId="0" xfId="0" applyNumberFormat="1" applyFont="1" applyFill="1" applyBorder="1" applyAlignment="1">
      <alignment horizontal="right"/>
    </xf>
    <xf numFmtId="37" fontId="19" fillId="34" borderId="14" xfId="0" applyNumberFormat="1" applyFont="1" applyFill="1" applyBorder="1" applyAlignment="1">
      <alignment horizontal="right"/>
    </xf>
    <xf numFmtId="37" fontId="18" fillId="34" borderId="0" xfId="0" applyNumberFormat="1" applyFont="1" applyFill="1" applyAlignment="1">
      <alignment/>
    </xf>
    <xf numFmtId="37" fontId="19" fillId="34" borderId="23" xfId="0" applyNumberFormat="1" applyFont="1" applyFill="1" applyBorder="1" applyAlignment="1">
      <alignment horizontal="right"/>
    </xf>
    <xf numFmtId="37" fontId="19" fillId="34" borderId="24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0" fillId="34" borderId="14" xfId="0" applyNumberFormat="1" applyFont="1" applyFill="1" applyBorder="1" applyAlignment="1">
      <alignment horizontal="right"/>
    </xf>
    <xf numFmtId="49" fontId="19" fillId="34" borderId="0" xfId="0" applyNumberFormat="1" applyFont="1" applyFill="1" applyAlignment="1">
      <alignment/>
    </xf>
    <xf numFmtId="165" fontId="19" fillId="34" borderId="26" xfId="0" applyNumberFormat="1" applyFont="1" applyFill="1" applyBorder="1" applyAlignment="1">
      <alignment horizontal="right"/>
    </xf>
    <xf numFmtId="165" fontId="19" fillId="34" borderId="27" xfId="0" applyNumberFormat="1" applyFont="1" applyFill="1" applyBorder="1" applyAlignment="1">
      <alignment horizontal="right"/>
    </xf>
    <xf numFmtId="38" fontId="0" fillId="34" borderId="0" xfId="0" applyNumberFormat="1" applyFont="1" applyFill="1" applyAlignment="1">
      <alignment horizontal="right"/>
    </xf>
    <xf numFmtId="49" fontId="21" fillId="34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58" fillId="36" borderId="0" xfId="0" applyFont="1" applyFill="1" applyAlignment="1">
      <alignment/>
    </xf>
    <xf numFmtId="0" fontId="25" fillId="0" borderId="0" xfId="0" applyFont="1" applyAlignment="1">
      <alignment/>
    </xf>
    <xf numFmtId="3" fontId="28" fillId="0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0" fontId="22" fillId="36" borderId="10" xfId="0" applyFont="1" applyFill="1" applyBorder="1" applyAlignment="1">
      <alignment horizontal="center"/>
    </xf>
    <xf numFmtId="1" fontId="22" fillId="36" borderId="11" xfId="0" applyNumberFormat="1" applyFont="1" applyFill="1" applyBorder="1" applyAlignment="1">
      <alignment horizontal="center"/>
    </xf>
    <xf numFmtId="1" fontId="22" fillId="36" borderId="12" xfId="0" applyNumberFormat="1" applyFont="1" applyFill="1" applyBorder="1" applyAlignment="1">
      <alignment horizontal="center"/>
    </xf>
    <xf numFmtId="0" fontId="29" fillId="36" borderId="13" xfId="0" applyFont="1" applyFill="1" applyBorder="1" applyAlignment="1">
      <alignment/>
    </xf>
    <xf numFmtId="3" fontId="30" fillId="36" borderId="0" xfId="0" applyNumberFormat="1" applyFont="1" applyFill="1" applyBorder="1" applyAlignment="1">
      <alignment/>
    </xf>
    <xf numFmtId="3" fontId="31" fillId="36" borderId="14" xfId="0" applyNumberFormat="1" applyFont="1" applyFill="1" applyBorder="1" applyAlignment="1">
      <alignment/>
    </xf>
    <xf numFmtId="0" fontId="31" fillId="36" borderId="13" xfId="0" applyFont="1" applyFill="1" applyBorder="1" applyAlignment="1">
      <alignment/>
    </xf>
    <xf numFmtId="167" fontId="30" fillId="36" borderId="0" xfId="49" applyNumberFormat="1" applyFont="1" applyFill="1" applyBorder="1" applyAlignment="1">
      <alignment/>
    </xf>
    <xf numFmtId="167" fontId="31" fillId="36" borderId="14" xfId="49" applyNumberFormat="1" applyFont="1" applyFill="1" applyBorder="1" applyAlignment="1">
      <alignment/>
    </xf>
    <xf numFmtId="168" fontId="24" fillId="0" borderId="0" xfId="0" applyNumberFormat="1" applyFont="1" applyAlignment="1">
      <alignment/>
    </xf>
    <xf numFmtId="167" fontId="30" fillId="36" borderId="21" xfId="49" applyNumberFormat="1" applyFont="1" applyFill="1" applyBorder="1" applyAlignment="1">
      <alignment/>
    </xf>
    <xf numFmtId="167" fontId="31" fillId="36" borderId="22" xfId="49" applyNumberFormat="1" applyFont="1" applyFill="1" applyBorder="1" applyAlignment="1">
      <alignment/>
    </xf>
    <xf numFmtId="167" fontId="32" fillId="36" borderId="0" xfId="49" applyNumberFormat="1" applyFont="1" applyFill="1" applyBorder="1" applyAlignment="1">
      <alignment/>
    </xf>
    <xf numFmtId="167" fontId="29" fillId="36" borderId="14" xfId="49" applyNumberFormat="1" applyFont="1" applyFill="1" applyBorder="1" applyAlignment="1">
      <alignment/>
    </xf>
    <xf numFmtId="10" fontId="24" fillId="0" borderId="0" xfId="55" applyNumberFormat="1" applyFont="1" applyAlignment="1">
      <alignment/>
    </xf>
    <xf numFmtId="167" fontId="30" fillId="36" borderId="15" xfId="49" applyNumberFormat="1" applyFont="1" applyFill="1" applyBorder="1" applyAlignment="1">
      <alignment/>
    </xf>
    <xf numFmtId="167" fontId="31" fillId="36" borderId="16" xfId="49" applyNumberFormat="1" applyFont="1" applyFill="1" applyBorder="1" applyAlignment="1">
      <alignment/>
    </xf>
    <xf numFmtId="167" fontId="30" fillId="36" borderId="19" xfId="49" applyNumberFormat="1" applyFont="1" applyFill="1" applyBorder="1" applyAlignment="1">
      <alignment/>
    </xf>
    <xf numFmtId="167" fontId="30" fillId="36" borderId="20" xfId="49" applyNumberFormat="1" applyFont="1" applyFill="1" applyBorder="1" applyAlignment="1">
      <alignment/>
    </xf>
    <xf numFmtId="167" fontId="30" fillId="36" borderId="17" xfId="49" applyNumberFormat="1" applyFont="1" applyFill="1" applyBorder="1" applyAlignment="1">
      <alignment/>
    </xf>
    <xf numFmtId="167" fontId="31" fillId="36" borderId="18" xfId="49" applyNumberFormat="1" applyFont="1" applyFill="1" applyBorder="1" applyAlignment="1">
      <alignment/>
    </xf>
    <xf numFmtId="167" fontId="31" fillId="36" borderId="20" xfId="49" applyNumberFormat="1" applyFont="1" applyFill="1" applyBorder="1" applyAlignment="1">
      <alignment/>
    </xf>
    <xf numFmtId="167" fontId="30" fillId="36" borderId="23" xfId="49" applyNumberFormat="1" applyFont="1" applyFill="1" applyBorder="1" applyAlignment="1">
      <alignment/>
    </xf>
    <xf numFmtId="167" fontId="31" fillId="36" borderId="24" xfId="49" applyNumberFormat="1" applyFont="1" applyFill="1" applyBorder="1" applyAlignment="1">
      <alignment/>
    </xf>
    <xf numFmtId="169" fontId="24" fillId="0" borderId="0" xfId="0" applyNumberFormat="1" applyFont="1" applyAlignment="1">
      <alignment/>
    </xf>
    <xf numFmtId="0" fontId="29" fillId="36" borderId="25" xfId="0" applyFont="1" applyFill="1" applyBorder="1" applyAlignment="1">
      <alignment/>
    </xf>
    <xf numFmtId="167" fontId="30" fillId="36" borderId="26" xfId="49" applyNumberFormat="1" applyFont="1" applyFill="1" applyBorder="1" applyAlignment="1">
      <alignment/>
    </xf>
    <xf numFmtId="167" fontId="31" fillId="36" borderId="27" xfId="49" applyNumberFormat="1" applyFont="1" applyFill="1" applyBorder="1" applyAlignment="1">
      <alignment/>
    </xf>
    <xf numFmtId="4" fontId="28" fillId="0" borderId="0" xfId="0" applyNumberFormat="1" applyFont="1" applyFill="1" applyAlignment="1">
      <alignment/>
    </xf>
    <xf numFmtId="0" fontId="59" fillId="36" borderId="0" xfId="0" applyFont="1" applyFill="1" applyAlignment="1">
      <alignment/>
    </xf>
    <xf numFmtId="0" fontId="25" fillId="0" borderId="0" xfId="0" applyFont="1" applyAlignment="1">
      <alignment/>
    </xf>
    <xf numFmtId="170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60" fillId="36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3" fontId="37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40" fontId="35" fillId="0" borderId="0" xfId="0" applyNumberFormat="1" applyFont="1" applyFill="1" applyAlignment="1">
      <alignment/>
    </xf>
    <xf numFmtId="166" fontId="28" fillId="0" borderId="0" xfId="49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9" fillId="0" borderId="13" xfId="0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31" fillId="0" borderId="14" xfId="0" applyNumberFormat="1" applyFont="1" applyBorder="1" applyAlignment="1">
      <alignment/>
    </xf>
    <xf numFmtId="0" fontId="31" fillId="0" borderId="13" xfId="0" applyFont="1" applyBorder="1" applyAlignment="1">
      <alignment/>
    </xf>
    <xf numFmtId="168" fontId="30" fillId="0" borderId="0" xfId="0" applyNumberFormat="1" applyFont="1" applyFill="1" applyBorder="1" applyAlignment="1">
      <alignment/>
    </xf>
    <xf numFmtId="168" fontId="30" fillId="0" borderId="14" xfId="0" applyNumberFormat="1" applyFont="1" applyFill="1" applyBorder="1" applyAlignment="1">
      <alignment/>
    </xf>
    <xf numFmtId="168" fontId="30" fillId="0" borderId="21" xfId="0" applyNumberFormat="1" applyFont="1" applyFill="1" applyBorder="1" applyAlignment="1">
      <alignment/>
    </xf>
    <xf numFmtId="168" fontId="31" fillId="0" borderId="22" xfId="0" applyNumberFormat="1" applyFont="1" applyFill="1" applyBorder="1" applyAlignment="1">
      <alignment/>
    </xf>
    <xf numFmtId="168" fontId="32" fillId="0" borderId="0" xfId="0" applyNumberFormat="1" applyFont="1" applyFill="1" applyBorder="1" applyAlignment="1">
      <alignment/>
    </xf>
    <xf numFmtId="168" fontId="29" fillId="0" borderId="14" xfId="0" applyNumberFormat="1" applyFont="1" applyFill="1" applyBorder="1" applyAlignment="1">
      <alignment/>
    </xf>
    <xf numFmtId="168" fontId="31" fillId="0" borderId="14" xfId="0" applyNumberFormat="1" applyFont="1" applyFill="1" applyBorder="1" applyAlignment="1">
      <alignment/>
    </xf>
    <xf numFmtId="168" fontId="30" fillId="0" borderId="15" xfId="0" applyNumberFormat="1" applyFont="1" applyFill="1" applyBorder="1" applyAlignment="1">
      <alignment/>
    </xf>
    <xf numFmtId="168" fontId="30" fillId="0" borderId="16" xfId="0" applyNumberFormat="1" applyFont="1" applyFill="1" applyBorder="1" applyAlignment="1">
      <alignment/>
    </xf>
    <xf numFmtId="168" fontId="31" fillId="0" borderId="16" xfId="0" applyNumberFormat="1" applyFont="1" applyFill="1" applyBorder="1" applyAlignment="1">
      <alignment/>
    </xf>
    <xf numFmtId="168" fontId="30" fillId="0" borderId="19" xfId="0" applyNumberFormat="1" applyFont="1" applyFill="1" applyBorder="1" applyAlignment="1">
      <alignment/>
    </xf>
    <xf numFmtId="168" fontId="30" fillId="0" borderId="20" xfId="0" applyNumberFormat="1" applyFont="1" applyFill="1" applyBorder="1" applyAlignment="1">
      <alignment/>
    </xf>
    <xf numFmtId="168" fontId="30" fillId="0" borderId="17" xfId="0" applyNumberFormat="1" applyFont="1" applyFill="1" applyBorder="1" applyAlignment="1">
      <alignment/>
    </xf>
    <xf numFmtId="168" fontId="31" fillId="0" borderId="18" xfId="0" applyNumberFormat="1" applyFont="1" applyFill="1" applyBorder="1" applyAlignment="1">
      <alignment/>
    </xf>
    <xf numFmtId="168" fontId="31" fillId="0" borderId="20" xfId="0" applyNumberFormat="1" applyFont="1" applyFill="1" applyBorder="1" applyAlignment="1">
      <alignment/>
    </xf>
    <xf numFmtId="168" fontId="30" fillId="0" borderId="23" xfId="0" applyNumberFormat="1" applyFont="1" applyFill="1" applyBorder="1" applyAlignment="1">
      <alignment/>
    </xf>
    <xf numFmtId="168" fontId="31" fillId="0" borderId="24" xfId="0" applyNumberFormat="1" applyFont="1" applyFill="1" applyBorder="1" applyAlignment="1">
      <alignment/>
    </xf>
    <xf numFmtId="168" fontId="30" fillId="0" borderId="26" xfId="0" applyNumberFormat="1" applyFont="1" applyFill="1" applyBorder="1" applyAlignment="1">
      <alignment/>
    </xf>
    <xf numFmtId="168" fontId="31" fillId="0" borderId="27" xfId="0" applyNumberFormat="1" applyFont="1" applyFill="1" applyBorder="1" applyAlignment="1">
      <alignment/>
    </xf>
    <xf numFmtId="0" fontId="29" fillId="0" borderId="2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47625</xdr:rowOff>
    </xdr:from>
    <xdr:to>
      <xdr:col>2</xdr:col>
      <xdr:colOff>76200</xdr:colOff>
      <xdr:row>0</xdr:row>
      <xdr:rowOff>628650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625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1</xdr:col>
      <xdr:colOff>1314450</xdr:colOff>
      <xdr:row>2</xdr:row>
      <xdr:rowOff>114300</xdr:rowOff>
    </xdr:to>
    <xdr:pic>
      <xdr:nvPicPr>
        <xdr:cNvPr id="1" name="2 Imagen" descr="\\hades\Aplicaciones WEB\HISTORIAL_LABORAL\IMAGENES\jpg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2476500</xdr:colOff>
      <xdr:row>0</xdr:row>
      <xdr:rowOff>123825</xdr:rowOff>
    </xdr:from>
    <xdr:to>
      <xdr:col>2</xdr:col>
      <xdr:colOff>285750</xdr:colOff>
      <xdr:row>4</xdr:row>
      <xdr:rowOff>47625</xdr:rowOff>
    </xdr:to>
    <xdr:pic>
      <xdr:nvPicPr>
        <xdr:cNvPr id="1" name="1 Imagen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23825"/>
          <a:ext cx="2124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58</xdr:row>
      <xdr:rowOff>76200</xdr:rowOff>
    </xdr:from>
    <xdr:to>
      <xdr:col>1</xdr:col>
      <xdr:colOff>2952750</xdr:colOff>
      <xdr:row>61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876300" y="9896475"/>
          <a:ext cx="23431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ROLANDO CISNEROS PINEDA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DIRECTOR DE GESTION HUMANA Y FINANZAS</a:t>
          </a:r>
        </a:p>
      </xdr:txBody>
    </xdr:sp>
    <xdr:clientData/>
  </xdr:twoCellAnchor>
  <xdr:twoCellAnchor>
    <xdr:from>
      <xdr:col>1</xdr:col>
      <xdr:colOff>942975</xdr:colOff>
      <xdr:row>58</xdr:row>
      <xdr:rowOff>19050</xdr:rowOff>
    </xdr:from>
    <xdr:to>
      <xdr:col>1</xdr:col>
      <xdr:colOff>2638425</xdr:colOff>
      <xdr:row>58</xdr:row>
      <xdr:rowOff>19050</xdr:rowOff>
    </xdr:to>
    <xdr:sp>
      <xdr:nvSpPr>
        <xdr:cNvPr id="3" name="7 Conector recto"/>
        <xdr:cNvSpPr>
          <a:spLocks/>
        </xdr:cNvSpPr>
      </xdr:nvSpPr>
      <xdr:spPr>
        <a:xfrm>
          <a:off x="1209675" y="9839325"/>
          <a:ext cx="1695450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58</xdr:row>
      <xdr:rowOff>9525</xdr:rowOff>
    </xdr:from>
    <xdr:to>
      <xdr:col>3</xdr:col>
      <xdr:colOff>647700</xdr:colOff>
      <xdr:row>58</xdr:row>
      <xdr:rowOff>19050</xdr:rowOff>
    </xdr:to>
    <xdr:sp>
      <xdr:nvSpPr>
        <xdr:cNvPr id="4" name="23 Conector recto"/>
        <xdr:cNvSpPr>
          <a:spLocks/>
        </xdr:cNvSpPr>
      </xdr:nvSpPr>
      <xdr:spPr>
        <a:xfrm flipV="1">
          <a:off x="4752975" y="9829800"/>
          <a:ext cx="1819275" cy="9525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52</xdr:row>
      <xdr:rowOff>47625</xdr:rowOff>
    </xdr:from>
    <xdr:to>
      <xdr:col>2</xdr:col>
      <xdr:colOff>1304925</xdr:colOff>
      <xdr:row>55</xdr:row>
      <xdr:rowOff>95250</xdr:rowOff>
    </xdr:to>
    <xdr:sp>
      <xdr:nvSpPr>
        <xdr:cNvPr id="5" name="Rectangle 3"/>
        <xdr:cNvSpPr>
          <a:spLocks/>
        </xdr:cNvSpPr>
      </xdr:nvSpPr>
      <xdr:spPr>
        <a:xfrm>
          <a:off x="1895475" y="8858250"/>
          <a:ext cx="39909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FERNANDO JOSE ARTEAGA HERNANDEZ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REPRESENTANTE</a:t>
          </a:r>
          <a:r>
            <a:rPr lang="en-US" cap="none" sz="800" b="1" i="0" u="none" baseline="0">
              <a:solidFill>
                <a:srgbClr val="000000"/>
              </a:solidFill>
            </a:rPr>
            <a:t> LEGAL</a:t>
          </a:r>
        </a:p>
      </xdr:txBody>
    </xdr:sp>
    <xdr:clientData/>
  </xdr:twoCellAnchor>
  <xdr:twoCellAnchor>
    <xdr:from>
      <xdr:col>1</xdr:col>
      <xdr:colOff>2743200</xdr:colOff>
      <xdr:row>52</xdr:row>
      <xdr:rowOff>19050</xdr:rowOff>
    </xdr:from>
    <xdr:to>
      <xdr:col>2</xdr:col>
      <xdr:colOff>180975</xdr:colOff>
      <xdr:row>52</xdr:row>
      <xdr:rowOff>28575</xdr:rowOff>
    </xdr:to>
    <xdr:sp>
      <xdr:nvSpPr>
        <xdr:cNvPr id="6" name="10 Conector recto"/>
        <xdr:cNvSpPr>
          <a:spLocks/>
        </xdr:cNvSpPr>
      </xdr:nvSpPr>
      <xdr:spPr>
        <a:xfrm>
          <a:off x="3009900" y="8829675"/>
          <a:ext cx="1752600" cy="9525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76200</xdr:rowOff>
    </xdr:from>
    <xdr:to>
      <xdr:col>3</xdr:col>
      <xdr:colOff>838200</xdr:colOff>
      <xdr:row>61</xdr:row>
      <xdr:rowOff>133350</xdr:rowOff>
    </xdr:to>
    <xdr:sp>
      <xdr:nvSpPr>
        <xdr:cNvPr id="7" name="Rectangle 5"/>
        <xdr:cNvSpPr>
          <a:spLocks/>
        </xdr:cNvSpPr>
      </xdr:nvSpPr>
      <xdr:spPr>
        <a:xfrm>
          <a:off x="4581525" y="9896475"/>
          <a:ext cx="21812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OSCAR ARMANDO JUAREZ HERRARTE
</a:t>
          </a:r>
          <a:r>
            <a:rPr lang="en-US" cap="none" sz="800" b="1" i="0" u="none" baseline="0">
              <a:solidFill>
                <a:srgbClr val="000000"/>
              </a:solidFill>
            </a:rPr>
            <a:t>CONTADOR GENERAL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2476500</xdr:colOff>
      <xdr:row>0</xdr:row>
      <xdr:rowOff>123825</xdr:rowOff>
    </xdr:from>
    <xdr:to>
      <xdr:col>2</xdr:col>
      <xdr:colOff>285750</xdr:colOff>
      <xdr:row>4</xdr:row>
      <xdr:rowOff>47625</xdr:rowOff>
    </xdr:to>
    <xdr:pic>
      <xdr:nvPicPr>
        <xdr:cNvPr id="1" name="1 Imagen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23825"/>
          <a:ext cx="2124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58</xdr:row>
      <xdr:rowOff>76200</xdr:rowOff>
    </xdr:from>
    <xdr:to>
      <xdr:col>1</xdr:col>
      <xdr:colOff>2952750</xdr:colOff>
      <xdr:row>61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714375" y="9201150"/>
          <a:ext cx="23431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ROLANDO CISNEROS PINEDA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DIRECTOR DE GESTION HUMANA Y FINANZAS</a:t>
          </a:r>
        </a:p>
      </xdr:txBody>
    </xdr:sp>
    <xdr:clientData/>
  </xdr:twoCellAnchor>
  <xdr:twoCellAnchor>
    <xdr:from>
      <xdr:col>1</xdr:col>
      <xdr:colOff>942975</xdr:colOff>
      <xdr:row>58</xdr:row>
      <xdr:rowOff>19050</xdr:rowOff>
    </xdr:from>
    <xdr:to>
      <xdr:col>1</xdr:col>
      <xdr:colOff>2638425</xdr:colOff>
      <xdr:row>58</xdr:row>
      <xdr:rowOff>19050</xdr:rowOff>
    </xdr:to>
    <xdr:sp>
      <xdr:nvSpPr>
        <xdr:cNvPr id="3" name="7 Conector recto"/>
        <xdr:cNvSpPr>
          <a:spLocks/>
        </xdr:cNvSpPr>
      </xdr:nvSpPr>
      <xdr:spPr>
        <a:xfrm>
          <a:off x="1047750" y="9144000"/>
          <a:ext cx="1695450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58</xdr:row>
      <xdr:rowOff>9525</xdr:rowOff>
    </xdr:from>
    <xdr:to>
      <xdr:col>3</xdr:col>
      <xdr:colOff>0</xdr:colOff>
      <xdr:row>58</xdr:row>
      <xdr:rowOff>19050</xdr:rowOff>
    </xdr:to>
    <xdr:sp>
      <xdr:nvSpPr>
        <xdr:cNvPr id="4" name="23 Conector recto"/>
        <xdr:cNvSpPr>
          <a:spLocks/>
        </xdr:cNvSpPr>
      </xdr:nvSpPr>
      <xdr:spPr>
        <a:xfrm flipV="1">
          <a:off x="4591050" y="9134475"/>
          <a:ext cx="1476375" cy="9525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52</xdr:row>
      <xdr:rowOff>47625</xdr:rowOff>
    </xdr:from>
    <xdr:to>
      <xdr:col>2</xdr:col>
      <xdr:colOff>1304925</xdr:colOff>
      <xdr:row>55</xdr:row>
      <xdr:rowOff>95250</xdr:rowOff>
    </xdr:to>
    <xdr:sp>
      <xdr:nvSpPr>
        <xdr:cNvPr id="5" name="Rectangle 3"/>
        <xdr:cNvSpPr>
          <a:spLocks/>
        </xdr:cNvSpPr>
      </xdr:nvSpPr>
      <xdr:spPr>
        <a:xfrm>
          <a:off x="1733550" y="8162925"/>
          <a:ext cx="39909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FERNANDO JOSÉ ARTEAGA HERNÁNDEZ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REPRESENTANTE LEGAL</a:t>
          </a:r>
        </a:p>
      </xdr:txBody>
    </xdr:sp>
    <xdr:clientData/>
  </xdr:twoCellAnchor>
  <xdr:twoCellAnchor>
    <xdr:from>
      <xdr:col>1</xdr:col>
      <xdr:colOff>2743200</xdr:colOff>
      <xdr:row>52</xdr:row>
      <xdr:rowOff>19050</xdr:rowOff>
    </xdr:from>
    <xdr:to>
      <xdr:col>2</xdr:col>
      <xdr:colOff>180975</xdr:colOff>
      <xdr:row>52</xdr:row>
      <xdr:rowOff>28575</xdr:rowOff>
    </xdr:to>
    <xdr:sp>
      <xdr:nvSpPr>
        <xdr:cNvPr id="6" name="10 Conector recto"/>
        <xdr:cNvSpPr>
          <a:spLocks/>
        </xdr:cNvSpPr>
      </xdr:nvSpPr>
      <xdr:spPr>
        <a:xfrm>
          <a:off x="2847975" y="8134350"/>
          <a:ext cx="1752600" cy="9525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76200</xdr:rowOff>
    </xdr:from>
    <xdr:to>
      <xdr:col>3</xdr:col>
      <xdr:colOff>238125</xdr:colOff>
      <xdr:row>61</xdr:row>
      <xdr:rowOff>133350</xdr:rowOff>
    </xdr:to>
    <xdr:sp>
      <xdr:nvSpPr>
        <xdr:cNvPr id="7" name="Rectangle 5"/>
        <xdr:cNvSpPr>
          <a:spLocks/>
        </xdr:cNvSpPr>
      </xdr:nvSpPr>
      <xdr:spPr>
        <a:xfrm>
          <a:off x="4419600" y="9201150"/>
          <a:ext cx="18859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OSCAR ARMANDO JUAREZ HERRARTE
</a:t>
          </a:r>
          <a:r>
            <a:rPr lang="en-US" cap="none" sz="800" b="1" i="0" u="none" baseline="0">
              <a:solidFill>
                <a:srgbClr val="000000"/>
              </a:solidFill>
            </a:rPr>
            <a:t>CONTADOR GENERAL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52" sqref="A1:IV16384"/>
    </sheetView>
  </sheetViews>
  <sheetFormatPr defaultColWidth="4.421875" defaultRowHeight="0" customHeight="1" zeroHeight="1"/>
  <cols>
    <col min="1" max="1" width="1.7109375" style="37" customWidth="1"/>
    <col min="2" max="2" width="58.421875" style="37" customWidth="1"/>
    <col min="3" max="4" width="13.57421875" style="38" customWidth="1"/>
    <col min="5" max="251" width="11.421875" style="2" customWidth="1"/>
    <col min="252" max="16384" width="4.421875" style="2" customWidth="1"/>
  </cols>
  <sheetData>
    <row r="1" spans="1:4" ht="52.5" customHeight="1">
      <c r="A1" s="1"/>
      <c r="B1" s="1"/>
      <c r="C1" s="1"/>
      <c r="D1" s="1"/>
    </row>
    <row r="2" spans="1:4" ht="12.75">
      <c r="A2" s="3" t="s">
        <v>0</v>
      </c>
      <c r="B2" s="3"/>
      <c r="C2" s="3"/>
      <c r="D2" s="3"/>
    </row>
    <row r="3" spans="1:4" ht="12.75" customHeight="1">
      <c r="A3" s="3" t="s">
        <v>1</v>
      </c>
      <c r="B3" s="3"/>
      <c r="C3" s="3"/>
      <c r="D3" s="3"/>
    </row>
    <row r="4" spans="1:4" ht="15" customHeight="1">
      <c r="A4" s="4" t="s">
        <v>2</v>
      </c>
      <c r="B4" s="4"/>
      <c r="C4" s="4"/>
      <c r="D4" s="4"/>
    </row>
    <row r="5" spans="1:4" ht="12" customHeight="1" thickBot="1">
      <c r="A5" s="5"/>
      <c r="B5" s="6"/>
      <c r="C5" s="6"/>
      <c r="D5" s="6"/>
    </row>
    <row r="6" spans="1:4" ht="12" customHeight="1" thickBot="1">
      <c r="A6" s="5"/>
      <c r="B6" s="7" t="s">
        <v>3</v>
      </c>
      <c r="C6" s="8">
        <v>2018</v>
      </c>
      <c r="D6" s="9">
        <v>2017</v>
      </c>
    </row>
    <row r="7" spans="1:4" ht="12" customHeight="1">
      <c r="A7" s="5"/>
      <c r="B7" s="10" t="s">
        <v>4</v>
      </c>
      <c r="C7" s="11"/>
      <c r="D7" s="12"/>
    </row>
    <row r="8" spans="1:4" ht="12" customHeight="1">
      <c r="A8" s="5"/>
      <c r="B8" s="10" t="s">
        <v>5</v>
      </c>
      <c r="C8" s="11"/>
      <c r="D8" s="12"/>
    </row>
    <row r="9" spans="1:7" ht="12" customHeight="1">
      <c r="A9" s="5"/>
      <c r="B9" s="13" t="s">
        <v>6</v>
      </c>
      <c r="C9" s="14">
        <v>8852187</v>
      </c>
      <c r="D9" s="15">
        <v>6553054</v>
      </c>
      <c r="E9" s="16"/>
      <c r="F9" s="16"/>
      <c r="G9" s="17"/>
    </row>
    <row r="10" spans="1:7" ht="12" customHeight="1">
      <c r="A10" s="5"/>
      <c r="B10" s="13" t="s">
        <v>7</v>
      </c>
      <c r="C10" s="14">
        <v>17473618</v>
      </c>
      <c r="D10" s="15">
        <v>25920344</v>
      </c>
      <c r="E10" s="16"/>
      <c r="F10" s="16"/>
      <c r="G10" s="18"/>
    </row>
    <row r="11" spans="1:7" ht="12" customHeight="1">
      <c r="A11" s="5"/>
      <c r="B11" s="13" t="s">
        <v>8</v>
      </c>
      <c r="C11" s="14">
        <v>928523</v>
      </c>
      <c r="D11" s="15">
        <v>4271593</v>
      </c>
      <c r="E11" s="16"/>
      <c r="F11" s="16"/>
      <c r="G11" s="17"/>
    </row>
    <row r="12" spans="1:7" ht="12" customHeight="1">
      <c r="A12" s="5"/>
      <c r="B12" s="13" t="s">
        <v>9</v>
      </c>
      <c r="C12" s="19">
        <v>257250</v>
      </c>
      <c r="D12" s="20">
        <v>30623</v>
      </c>
      <c r="E12" s="16"/>
      <c r="F12" s="16"/>
      <c r="G12" s="18"/>
    </row>
    <row r="13" spans="1:7" ht="12" customHeight="1">
      <c r="A13" s="5"/>
      <c r="B13" s="10" t="s">
        <v>10</v>
      </c>
      <c r="C13" s="21">
        <f>SUM(C9:C12)</f>
        <v>27511578</v>
      </c>
      <c r="D13" s="22">
        <f>SUM(D9:D12)</f>
        <v>36775614</v>
      </c>
      <c r="E13" s="16"/>
      <c r="F13" s="16"/>
      <c r="G13" s="18"/>
    </row>
    <row r="14" spans="1:7" ht="12" customHeight="1">
      <c r="A14" s="5"/>
      <c r="B14" s="13"/>
      <c r="C14" s="14"/>
      <c r="D14" s="15"/>
      <c r="E14" s="16"/>
      <c r="F14" s="16"/>
      <c r="G14" s="18"/>
    </row>
    <row r="15" spans="1:7" ht="12" customHeight="1">
      <c r="A15" s="5"/>
      <c r="B15" s="10" t="s">
        <v>11</v>
      </c>
      <c r="C15" s="11"/>
      <c r="D15" s="12"/>
      <c r="E15" s="16"/>
      <c r="F15" s="16"/>
      <c r="G15" s="18"/>
    </row>
    <row r="16" spans="1:7" ht="12" customHeight="1">
      <c r="A16" s="5"/>
      <c r="B16" s="13" t="s">
        <v>12</v>
      </c>
      <c r="C16" s="14">
        <v>2826</v>
      </c>
      <c r="D16" s="15">
        <v>3203</v>
      </c>
      <c r="E16" s="16"/>
      <c r="F16" s="16"/>
      <c r="G16" s="18"/>
    </row>
    <row r="17" spans="1:7" ht="12" customHeight="1">
      <c r="A17" s="5"/>
      <c r="B17" s="13" t="s">
        <v>13</v>
      </c>
      <c r="C17" s="14">
        <v>1097330</v>
      </c>
      <c r="D17" s="15">
        <v>791613</v>
      </c>
      <c r="E17" s="16"/>
      <c r="F17" s="16"/>
      <c r="G17" s="18"/>
    </row>
    <row r="18" spans="1:7" ht="12" customHeight="1">
      <c r="A18" s="5"/>
      <c r="B18" s="13" t="s">
        <v>14</v>
      </c>
      <c r="C18" s="14">
        <v>1394472</v>
      </c>
      <c r="D18" s="15">
        <v>1105471</v>
      </c>
      <c r="E18" s="16"/>
      <c r="F18" s="16"/>
      <c r="G18" s="18"/>
    </row>
    <row r="19" spans="1:7" ht="12" customHeight="1">
      <c r="A19" s="5"/>
      <c r="B19" s="13" t="s">
        <v>15</v>
      </c>
      <c r="C19" s="19">
        <v>314496</v>
      </c>
      <c r="D19" s="20">
        <v>386982</v>
      </c>
      <c r="E19" s="16"/>
      <c r="F19" s="16"/>
      <c r="G19" s="18"/>
    </row>
    <row r="20" spans="1:7" ht="12" customHeight="1">
      <c r="A20" s="5"/>
      <c r="B20" s="10" t="s">
        <v>16</v>
      </c>
      <c r="C20" s="23">
        <f>SUM(C16:C19)</f>
        <v>2809124</v>
      </c>
      <c r="D20" s="24">
        <f>SUM(D16:D19)</f>
        <v>2287269</v>
      </c>
      <c r="E20" s="16"/>
      <c r="F20" s="16"/>
      <c r="G20" s="18"/>
    </row>
    <row r="21" spans="1:7" ht="12" customHeight="1" thickBot="1">
      <c r="A21" s="5"/>
      <c r="B21" s="10" t="s">
        <v>17</v>
      </c>
      <c r="C21" s="25">
        <f>C13+C20</f>
        <v>30320702</v>
      </c>
      <c r="D21" s="26">
        <f>D13+D20</f>
        <v>39062883</v>
      </c>
      <c r="E21" s="16"/>
      <c r="F21" s="16"/>
      <c r="G21" s="18"/>
    </row>
    <row r="22" spans="1:7" ht="12" customHeight="1" thickTop="1">
      <c r="A22" s="5"/>
      <c r="B22" s="13"/>
      <c r="C22" s="14"/>
      <c r="D22" s="15"/>
      <c r="E22" s="16"/>
      <c r="F22" s="16"/>
      <c r="G22" s="18"/>
    </row>
    <row r="23" spans="1:7" ht="12" customHeight="1">
      <c r="A23" s="5"/>
      <c r="B23" s="10" t="s">
        <v>18</v>
      </c>
      <c r="C23" s="11"/>
      <c r="D23" s="12"/>
      <c r="E23" s="16"/>
      <c r="F23" s="16"/>
      <c r="G23" s="18"/>
    </row>
    <row r="24" spans="1:7" ht="12" customHeight="1">
      <c r="A24" s="5"/>
      <c r="B24" s="13"/>
      <c r="C24" s="14"/>
      <c r="D24" s="15"/>
      <c r="E24" s="16"/>
      <c r="F24" s="16"/>
      <c r="G24" s="18"/>
    </row>
    <row r="25" spans="1:7" ht="12" customHeight="1">
      <c r="A25" s="5"/>
      <c r="B25" s="10" t="s">
        <v>19</v>
      </c>
      <c r="C25" s="11"/>
      <c r="D25" s="12"/>
      <c r="E25" s="16"/>
      <c r="F25" s="16"/>
      <c r="G25" s="18"/>
    </row>
    <row r="26" spans="1:7" ht="12" customHeight="1">
      <c r="A26" s="5"/>
      <c r="B26" s="13" t="s">
        <v>20</v>
      </c>
      <c r="C26" s="14">
        <v>3601584</v>
      </c>
      <c r="D26" s="15">
        <v>3305266</v>
      </c>
      <c r="E26" s="16"/>
      <c r="F26" s="16"/>
      <c r="G26" s="17"/>
    </row>
    <row r="27" spans="1:7" ht="12" customHeight="1">
      <c r="A27" s="5"/>
      <c r="B27" s="13" t="s">
        <v>21</v>
      </c>
      <c r="C27" s="19">
        <v>5030182</v>
      </c>
      <c r="D27" s="20">
        <v>7557494</v>
      </c>
      <c r="E27" s="16"/>
      <c r="F27" s="16"/>
      <c r="G27" s="17"/>
    </row>
    <row r="28" spans="1:7" ht="12" customHeight="1">
      <c r="A28" s="5"/>
      <c r="B28" s="10" t="s">
        <v>22</v>
      </c>
      <c r="C28" s="21">
        <f>SUM(C26:C27)</f>
        <v>8631766</v>
      </c>
      <c r="D28" s="22">
        <f>SUM(D26:D27)</f>
        <v>10862760</v>
      </c>
      <c r="E28" s="16"/>
      <c r="F28" s="16"/>
      <c r="G28" s="18"/>
    </row>
    <row r="29" spans="1:7" ht="12" customHeight="1">
      <c r="A29" s="5"/>
      <c r="B29" s="13"/>
      <c r="C29" s="14"/>
      <c r="D29" s="15"/>
      <c r="E29" s="16"/>
      <c r="F29" s="16"/>
      <c r="G29" s="18"/>
    </row>
    <row r="30" spans="1:7" ht="12" customHeight="1">
      <c r="A30" s="5"/>
      <c r="B30" s="10" t="s">
        <v>23</v>
      </c>
      <c r="C30" s="11"/>
      <c r="D30" s="12"/>
      <c r="E30" s="16"/>
      <c r="F30" s="16"/>
      <c r="G30" s="18"/>
    </row>
    <row r="31" spans="1:7" ht="12" customHeight="1">
      <c r="A31" s="5"/>
      <c r="B31" s="13" t="s">
        <v>24</v>
      </c>
      <c r="C31" s="19">
        <v>605230</v>
      </c>
      <c r="D31" s="20">
        <v>620994</v>
      </c>
      <c r="E31" s="16"/>
      <c r="F31" s="16"/>
      <c r="G31" s="18"/>
    </row>
    <row r="32" spans="1:7" ht="12" customHeight="1">
      <c r="A32" s="5"/>
      <c r="B32" s="10" t="s">
        <v>25</v>
      </c>
      <c r="C32" s="27">
        <f>SUM(C31)</f>
        <v>605230</v>
      </c>
      <c r="D32" s="28">
        <f>SUM(D31)</f>
        <v>620994</v>
      </c>
      <c r="E32" s="16"/>
      <c r="F32" s="16"/>
      <c r="G32" s="18"/>
    </row>
    <row r="33" spans="1:7" ht="12" customHeight="1" thickBot="1">
      <c r="A33" s="5"/>
      <c r="B33" s="10" t="s">
        <v>26</v>
      </c>
      <c r="C33" s="25">
        <f>C28+C32</f>
        <v>9236996</v>
      </c>
      <c r="D33" s="26">
        <f>D28+D32</f>
        <v>11483754</v>
      </c>
      <c r="E33" s="16"/>
      <c r="F33" s="16"/>
      <c r="G33" s="18"/>
    </row>
    <row r="34" spans="1:7" ht="12" customHeight="1" thickTop="1">
      <c r="A34" s="5"/>
      <c r="B34" s="13"/>
      <c r="C34" s="14"/>
      <c r="D34" s="15"/>
      <c r="E34" s="16"/>
      <c r="F34" s="16"/>
      <c r="G34" s="18"/>
    </row>
    <row r="35" spans="1:7" ht="12" customHeight="1">
      <c r="A35" s="5"/>
      <c r="B35" s="10" t="s">
        <v>27</v>
      </c>
      <c r="C35" s="11"/>
      <c r="D35" s="12"/>
      <c r="E35" s="16"/>
      <c r="F35" s="16"/>
      <c r="G35" s="18"/>
    </row>
    <row r="36" spans="1:7" ht="12" customHeight="1">
      <c r="A36" s="5"/>
      <c r="B36" s="13" t="s">
        <v>28</v>
      </c>
      <c r="C36" s="14">
        <v>10000000</v>
      </c>
      <c r="D36" s="15">
        <v>10000000</v>
      </c>
      <c r="E36" s="16"/>
      <c r="F36" s="16"/>
      <c r="G36" s="18"/>
    </row>
    <row r="37" spans="1:7" ht="12" customHeight="1">
      <c r="A37" s="5"/>
      <c r="B37" s="13" t="s">
        <v>29</v>
      </c>
      <c r="C37" s="14">
        <v>2000000</v>
      </c>
      <c r="D37" s="15">
        <v>2000000</v>
      </c>
      <c r="E37" s="16"/>
      <c r="F37" s="16"/>
      <c r="G37" s="18"/>
    </row>
    <row r="38" spans="1:7" ht="12" customHeight="1">
      <c r="A38" s="5"/>
      <c r="B38" s="13" t="s">
        <v>30</v>
      </c>
      <c r="C38" s="29">
        <v>-18638</v>
      </c>
      <c r="D38" s="15">
        <v>3793</v>
      </c>
      <c r="E38" s="16"/>
      <c r="F38" s="16"/>
      <c r="G38" s="18"/>
    </row>
    <row r="39" spans="1:7" ht="12" customHeight="1">
      <c r="A39" s="5"/>
      <c r="B39" s="13" t="s">
        <v>31</v>
      </c>
      <c r="C39" s="19">
        <v>9102344</v>
      </c>
      <c r="D39" s="20">
        <v>15575336</v>
      </c>
      <c r="E39" s="16"/>
      <c r="F39" s="16"/>
      <c r="G39" s="18"/>
    </row>
    <row r="40" spans="1:7" ht="12" customHeight="1">
      <c r="A40" s="5"/>
      <c r="B40" s="10" t="s">
        <v>32</v>
      </c>
      <c r="C40" s="27">
        <f>SUM(C36:C39)</f>
        <v>21083706</v>
      </c>
      <c r="D40" s="28">
        <f>SUM(D36:D39)</f>
        <v>27579129</v>
      </c>
      <c r="E40" s="16"/>
      <c r="F40" s="16"/>
      <c r="G40" s="18"/>
    </row>
    <row r="41" spans="1:7" ht="12" customHeight="1" thickBot="1">
      <c r="A41" s="5"/>
      <c r="B41" s="10" t="s">
        <v>33</v>
      </c>
      <c r="C41" s="25">
        <f>C33+C40</f>
        <v>30320702</v>
      </c>
      <c r="D41" s="26">
        <f>D33+D40</f>
        <v>39062883</v>
      </c>
      <c r="E41" s="16"/>
      <c r="F41" s="16"/>
      <c r="G41" s="18"/>
    </row>
    <row r="42" spans="1:7" ht="12" customHeight="1" thickTop="1">
      <c r="A42" s="5"/>
      <c r="B42" s="13"/>
      <c r="C42" s="14"/>
      <c r="D42" s="15"/>
      <c r="E42" s="16"/>
      <c r="F42" s="16"/>
      <c r="G42" s="18"/>
    </row>
    <row r="43" spans="1:7" ht="12" customHeight="1" thickBot="1">
      <c r="A43" s="5"/>
      <c r="B43" s="10" t="s">
        <v>34</v>
      </c>
      <c r="C43" s="30">
        <v>1748722</v>
      </c>
      <c r="D43" s="31">
        <v>3797866</v>
      </c>
      <c r="E43" s="16"/>
      <c r="F43" s="16"/>
      <c r="G43" s="18"/>
    </row>
    <row r="44" spans="1:7" ht="12" customHeight="1" thickTop="1">
      <c r="A44" s="5"/>
      <c r="B44" s="13"/>
      <c r="C44" s="14"/>
      <c r="D44" s="15"/>
      <c r="E44" s="16"/>
      <c r="F44" s="16"/>
      <c r="G44" s="18"/>
    </row>
    <row r="45" spans="1:7" ht="12" customHeight="1" thickBot="1">
      <c r="A45" s="5"/>
      <c r="B45" s="32" t="s">
        <v>35</v>
      </c>
      <c r="C45" s="33">
        <v>2663550</v>
      </c>
      <c r="D45" s="34">
        <v>2398968</v>
      </c>
      <c r="E45" s="16"/>
      <c r="F45" s="16"/>
      <c r="G45" s="18"/>
    </row>
    <row r="46" spans="1:4" ht="12.75">
      <c r="A46" s="5"/>
      <c r="B46" s="35"/>
      <c r="C46" s="14"/>
      <c r="D46" s="14"/>
    </row>
    <row r="47" spans="1:4" ht="12.75">
      <c r="A47" s="5"/>
      <c r="B47" s="35"/>
      <c r="C47" s="36"/>
      <c r="D47" s="36"/>
    </row>
    <row r="48" spans="1:4" ht="12.75">
      <c r="A48" s="5"/>
      <c r="B48" s="35"/>
      <c r="C48" s="36"/>
      <c r="D48" s="36"/>
    </row>
    <row r="49" spans="1:4" ht="12.75">
      <c r="A49" s="5"/>
      <c r="B49" s="35"/>
      <c r="C49" s="36"/>
      <c r="D49" s="36"/>
    </row>
    <row r="50" spans="1:4" ht="12.75">
      <c r="A50" s="5"/>
      <c r="B50" s="35"/>
      <c r="C50" s="36"/>
      <c r="D50" s="36"/>
    </row>
    <row r="51" ht="11.25"/>
    <row r="52" ht="11.25"/>
    <row r="53" ht="11.25"/>
    <row r="54" spans="1:4" ht="12.75">
      <c r="A54" s="5"/>
      <c r="B54" s="39"/>
      <c r="C54" s="40"/>
      <c r="D54" s="40"/>
    </row>
    <row r="55" spans="1:4" ht="12">
      <c r="A55" s="41"/>
      <c r="B55" s="42" t="s">
        <v>36</v>
      </c>
      <c r="C55" s="43" t="s">
        <v>37</v>
      </c>
      <c r="D55" s="43"/>
    </row>
    <row r="56" spans="1:4" ht="22.5" customHeight="1">
      <c r="A56" s="41"/>
      <c r="B56" s="44" t="s">
        <v>38</v>
      </c>
      <c r="C56" s="45" t="s">
        <v>39</v>
      </c>
      <c r="D56" s="45"/>
    </row>
    <row r="57" ht="11.25" hidden="1"/>
    <row r="58" ht="11.25" hidden="1"/>
    <row r="59" ht="11.25" hidden="1"/>
  </sheetData>
  <sheetProtection password="CDDA" sheet="1" objects="1" scenarios="1" selectLockedCells="1" selectUnlockedCells="1"/>
  <mergeCells count="8">
    <mergeCell ref="C55:D55"/>
    <mergeCell ref="C56:D56"/>
    <mergeCell ref="A1:D1"/>
    <mergeCell ref="A2:D2"/>
    <mergeCell ref="A3:D3"/>
    <mergeCell ref="A4:D4"/>
    <mergeCell ref="B5:D5"/>
    <mergeCell ref="C54:D54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85" zoomScaleNormal="85" zoomScalePageLayoutView="0" workbookViewId="0" topLeftCell="A1">
      <selection activeCell="A1" sqref="A1:IV16384"/>
    </sheetView>
  </sheetViews>
  <sheetFormatPr defaultColWidth="4.8515625" defaultRowHeight="0" customHeight="1" zeroHeight="1"/>
  <cols>
    <col min="1" max="1" width="1.7109375" style="37" customWidth="1"/>
    <col min="2" max="2" width="68.421875" style="37" customWidth="1"/>
    <col min="3" max="4" width="15.140625" style="38" customWidth="1"/>
    <col min="5" max="251" width="11.421875" style="2" customWidth="1"/>
    <col min="252" max="16384" width="4.8515625" style="2" customWidth="1"/>
  </cols>
  <sheetData>
    <row r="1" spans="1:4" ht="12" customHeight="1">
      <c r="A1" s="1"/>
      <c r="B1" s="1"/>
      <c r="C1" s="1"/>
      <c r="D1" s="1"/>
    </row>
    <row r="2" spans="1:4" ht="12" customHeight="1">
      <c r="A2" s="3" t="s">
        <v>0</v>
      </c>
      <c r="B2" s="3"/>
      <c r="C2" s="3"/>
      <c r="D2" s="3"/>
    </row>
    <row r="3" spans="1:4" ht="12" customHeight="1">
      <c r="A3" s="3" t="s">
        <v>40</v>
      </c>
      <c r="B3" s="3"/>
      <c r="C3" s="3"/>
      <c r="D3" s="3"/>
    </row>
    <row r="4" spans="1:4" ht="15" customHeight="1">
      <c r="A4" s="4" t="s">
        <v>2</v>
      </c>
      <c r="B4" s="4"/>
      <c r="C4" s="4"/>
      <c r="D4" s="4"/>
    </row>
    <row r="5" spans="1:4" ht="12" customHeight="1" thickBot="1">
      <c r="A5" s="5"/>
      <c r="B5" s="6"/>
      <c r="C5" s="6"/>
      <c r="D5" s="6"/>
    </row>
    <row r="6" spans="1:4" ht="12" customHeight="1" thickBot="1">
      <c r="A6" s="5"/>
      <c r="B6" s="7" t="s">
        <v>3</v>
      </c>
      <c r="C6" s="8">
        <v>2018</v>
      </c>
      <c r="D6" s="9">
        <v>2017</v>
      </c>
    </row>
    <row r="7" spans="1:4" ht="12" customHeight="1">
      <c r="A7" s="5"/>
      <c r="B7" s="10" t="s">
        <v>41</v>
      </c>
      <c r="C7" s="46"/>
      <c r="D7" s="47"/>
    </row>
    <row r="8" spans="1:4" ht="12" customHeight="1">
      <c r="A8" s="5"/>
      <c r="B8" s="13" t="s">
        <v>42</v>
      </c>
      <c r="C8" s="48">
        <v>35514444</v>
      </c>
      <c r="D8" s="49">
        <v>36810911</v>
      </c>
    </row>
    <row r="9" spans="1:4" ht="12" customHeight="1">
      <c r="A9" s="5"/>
      <c r="B9" s="10" t="s">
        <v>43</v>
      </c>
      <c r="C9" s="50">
        <f>SUM(C8)</f>
        <v>35514444</v>
      </c>
      <c r="D9" s="51">
        <f>SUM(D8)</f>
        <v>36810911</v>
      </c>
    </row>
    <row r="10" spans="1:4" ht="8.25" customHeight="1">
      <c r="A10" s="5"/>
      <c r="B10" s="13"/>
      <c r="C10" s="52"/>
      <c r="D10" s="53"/>
    </row>
    <row r="11" spans="1:4" ht="12" customHeight="1">
      <c r="A11" s="5"/>
      <c r="B11" s="10" t="s">
        <v>44</v>
      </c>
      <c r="C11" s="54"/>
      <c r="D11" s="55"/>
    </row>
    <row r="12" spans="1:4" ht="12" customHeight="1">
      <c r="A12" s="5"/>
      <c r="B12" s="13" t="s">
        <v>45</v>
      </c>
      <c r="C12" s="52">
        <v>13614327</v>
      </c>
      <c r="D12" s="53">
        <v>14883099</v>
      </c>
    </row>
    <row r="13" spans="1:4" ht="12" customHeight="1">
      <c r="A13" s="5"/>
      <c r="B13" s="13" t="s">
        <v>46</v>
      </c>
      <c r="C13" s="52">
        <v>644757</v>
      </c>
      <c r="D13" s="53">
        <v>505685</v>
      </c>
    </row>
    <row r="14" spans="1:4" ht="12" customHeight="1">
      <c r="A14" s="5"/>
      <c r="B14" s="13" t="s">
        <v>47</v>
      </c>
      <c r="C14" s="48">
        <v>935227</v>
      </c>
      <c r="D14" s="49">
        <v>859666</v>
      </c>
    </row>
    <row r="15" spans="1:4" ht="12" customHeight="1">
      <c r="A15" s="5"/>
      <c r="B15" s="10" t="s">
        <v>43</v>
      </c>
      <c r="C15" s="50">
        <f>SUM(C12:C14)</f>
        <v>15194311</v>
      </c>
      <c r="D15" s="51">
        <f>SUM(D12:D14)</f>
        <v>16248450</v>
      </c>
    </row>
    <row r="16" spans="1:4" ht="12" customHeight="1">
      <c r="A16" s="5"/>
      <c r="B16" s="13"/>
      <c r="C16" s="52"/>
      <c r="D16" s="53"/>
    </row>
    <row r="17" spans="1:4" ht="12" customHeight="1">
      <c r="A17" s="5"/>
      <c r="B17" s="10" t="s">
        <v>48</v>
      </c>
      <c r="C17" s="54">
        <f>C9-C15</f>
        <v>20320133</v>
      </c>
      <c r="D17" s="55">
        <f>D9-D15</f>
        <v>20562461</v>
      </c>
    </row>
    <row r="18" spans="1:4" ht="12" customHeight="1">
      <c r="A18" s="5"/>
      <c r="B18" s="13"/>
      <c r="C18" s="52"/>
      <c r="D18" s="53"/>
    </row>
    <row r="19" spans="1:4" ht="12" customHeight="1">
      <c r="A19" s="5"/>
      <c r="B19" s="10" t="s">
        <v>49</v>
      </c>
      <c r="C19" s="54"/>
      <c r="D19" s="55"/>
    </row>
    <row r="20" spans="1:4" ht="12" customHeight="1">
      <c r="A20" s="5"/>
      <c r="B20" s="13" t="s">
        <v>50</v>
      </c>
      <c r="C20" s="52">
        <v>7014833</v>
      </c>
      <c r="D20" s="53">
        <v>6786754</v>
      </c>
    </row>
    <row r="21" spans="1:4" ht="12" customHeight="1">
      <c r="A21" s="5"/>
      <c r="B21" s="13" t="s">
        <v>51</v>
      </c>
      <c r="C21" s="52">
        <v>385278</v>
      </c>
      <c r="D21" s="53">
        <v>309574</v>
      </c>
    </row>
    <row r="22" spans="1:4" ht="12" customHeight="1">
      <c r="A22" s="5"/>
      <c r="B22" s="13" t="s">
        <v>52</v>
      </c>
      <c r="C22" s="48">
        <v>18984</v>
      </c>
      <c r="D22" s="49">
        <v>1944</v>
      </c>
    </row>
    <row r="23" spans="1:4" ht="12" customHeight="1">
      <c r="A23" s="5"/>
      <c r="B23" s="10" t="s">
        <v>43</v>
      </c>
      <c r="C23" s="50">
        <f>SUM(C20:C22)</f>
        <v>7419095</v>
      </c>
      <c r="D23" s="51">
        <f>SUM(D20:D22)</f>
        <v>7098272</v>
      </c>
    </row>
    <row r="24" spans="1:4" ht="12" customHeight="1">
      <c r="A24" s="5"/>
      <c r="B24" s="13"/>
      <c r="C24" s="52"/>
      <c r="D24" s="53"/>
    </row>
    <row r="25" spans="1:4" ht="12" customHeight="1">
      <c r="A25" s="5"/>
      <c r="B25" s="10" t="s">
        <v>53</v>
      </c>
      <c r="C25" s="54"/>
      <c r="D25" s="55"/>
    </row>
    <row r="26" spans="1:4" ht="12" customHeight="1">
      <c r="A26" s="5"/>
      <c r="B26" s="13" t="s">
        <v>54</v>
      </c>
      <c r="C26" s="52">
        <v>10</v>
      </c>
      <c r="D26" s="53">
        <v>169</v>
      </c>
    </row>
    <row r="27" spans="1:4" ht="12" customHeight="1">
      <c r="A27" s="5"/>
      <c r="B27" s="13" t="s">
        <v>55</v>
      </c>
      <c r="C27" s="48">
        <v>-609657</v>
      </c>
      <c r="D27" s="49">
        <v>-655817</v>
      </c>
    </row>
    <row r="28" spans="1:4" ht="12" customHeight="1">
      <c r="A28" s="5"/>
      <c r="B28" s="10" t="s">
        <v>43</v>
      </c>
      <c r="C28" s="50">
        <f>SUM(C26:C27)</f>
        <v>-609647</v>
      </c>
      <c r="D28" s="51">
        <f>SUM(D26:D27)</f>
        <v>-655648</v>
      </c>
    </row>
    <row r="29" spans="1:4" ht="12" customHeight="1">
      <c r="A29" s="5"/>
      <c r="B29" s="13"/>
      <c r="C29" s="52"/>
      <c r="D29" s="53"/>
    </row>
    <row r="30" spans="1:4" ht="12" customHeight="1">
      <c r="A30" s="5"/>
      <c r="B30" s="10" t="s">
        <v>56</v>
      </c>
      <c r="C30" s="54"/>
      <c r="D30" s="55"/>
    </row>
    <row r="31" spans="1:4" ht="12" customHeight="1">
      <c r="A31" s="5"/>
      <c r="B31" s="13" t="s">
        <v>57</v>
      </c>
      <c r="C31" s="52">
        <v>16214</v>
      </c>
      <c r="D31" s="53">
        <v>21780</v>
      </c>
    </row>
    <row r="32" spans="1:4" ht="12" customHeight="1">
      <c r="A32" s="5"/>
      <c r="B32" s="13" t="s">
        <v>58</v>
      </c>
      <c r="C32" s="52">
        <v>-12107</v>
      </c>
      <c r="D32" s="53">
        <v>-1701</v>
      </c>
    </row>
    <row r="33" spans="1:4" ht="12" customHeight="1">
      <c r="A33" s="5"/>
      <c r="B33" s="13" t="s">
        <v>59</v>
      </c>
      <c r="C33" s="52">
        <v>17548</v>
      </c>
      <c r="D33" s="53">
        <v>20008</v>
      </c>
    </row>
    <row r="34" spans="1:4" ht="12" customHeight="1">
      <c r="A34" s="5"/>
      <c r="B34" s="13" t="s">
        <v>60</v>
      </c>
      <c r="C34" s="48">
        <v>-250182</v>
      </c>
      <c r="D34" s="49">
        <v>-48246</v>
      </c>
    </row>
    <row r="35" spans="1:4" ht="12" customHeight="1">
      <c r="A35" s="5"/>
      <c r="B35" s="10" t="s">
        <v>43</v>
      </c>
      <c r="C35" s="50">
        <f>SUM(C31:C34)</f>
        <v>-228527</v>
      </c>
      <c r="D35" s="51">
        <f>SUM(D31:D34)</f>
        <v>-8159</v>
      </c>
    </row>
    <row r="36" spans="1:4" ht="12" customHeight="1">
      <c r="A36" s="5"/>
      <c r="B36" s="13"/>
      <c r="C36" s="52"/>
      <c r="D36" s="53"/>
    </row>
    <row r="37" spans="1:4" ht="12" customHeight="1">
      <c r="A37" s="5"/>
      <c r="B37" s="10" t="s">
        <v>61</v>
      </c>
      <c r="C37" s="54">
        <f>C9-C15-C23-C28-C35</f>
        <v>13739212</v>
      </c>
      <c r="D37" s="55">
        <f>D9-D15-D23-D28-D35</f>
        <v>14127996</v>
      </c>
    </row>
    <row r="38" spans="1:4" ht="12" customHeight="1">
      <c r="A38" s="5"/>
      <c r="B38" s="13"/>
      <c r="C38" s="52"/>
      <c r="D38" s="53"/>
    </row>
    <row r="39" spans="1:4" ht="12" customHeight="1">
      <c r="A39" s="5"/>
      <c r="B39" s="13" t="s">
        <v>62</v>
      </c>
      <c r="C39" s="52">
        <v>4161101</v>
      </c>
      <c r="D39" s="53">
        <v>4397697</v>
      </c>
    </row>
    <row r="40" spans="1:4" ht="12" customHeight="1">
      <c r="A40" s="5"/>
      <c r="B40" s="13" t="s">
        <v>63</v>
      </c>
      <c r="C40" s="48">
        <v>477029</v>
      </c>
      <c r="D40" s="49">
        <v>487232</v>
      </c>
    </row>
    <row r="41" spans="1:4" ht="12" customHeight="1">
      <c r="A41" s="5"/>
      <c r="B41" s="10" t="s">
        <v>64</v>
      </c>
      <c r="C41" s="50">
        <f>C37-C39-C40</f>
        <v>9101082</v>
      </c>
      <c r="D41" s="51">
        <f>D37-D39-D40</f>
        <v>9243067</v>
      </c>
    </row>
    <row r="42" spans="1:4" ht="12" customHeight="1">
      <c r="A42" s="5"/>
      <c r="B42" s="13"/>
      <c r="C42" s="52"/>
      <c r="D42" s="53"/>
    </row>
    <row r="43" spans="1:4" ht="12" customHeight="1">
      <c r="A43" s="5"/>
      <c r="B43" s="13" t="s">
        <v>65</v>
      </c>
      <c r="C43" s="48">
        <v>-1262</v>
      </c>
      <c r="D43" s="49" t="s">
        <v>66</v>
      </c>
    </row>
    <row r="44" spans="1:6" ht="12" customHeight="1">
      <c r="A44" s="5"/>
      <c r="B44" s="13"/>
      <c r="C44" s="52"/>
      <c r="D44" s="53"/>
      <c r="F44" s="56"/>
    </row>
    <row r="45" spans="1:6" ht="12" customHeight="1" thickBot="1">
      <c r="A45" s="5"/>
      <c r="B45" s="10" t="s">
        <v>67</v>
      </c>
      <c r="C45" s="57">
        <f>C41-C43</f>
        <v>9102344</v>
      </c>
      <c r="D45" s="58">
        <f>D41</f>
        <v>9243067</v>
      </c>
      <c r="F45" s="56">
        <f>+C45+C40+C39+C21</f>
        <v>14125752</v>
      </c>
    </row>
    <row r="46" spans="1:6" ht="12" customHeight="1" thickTop="1">
      <c r="A46" s="5"/>
      <c r="B46" s="13"/>
      <c r="C46" s="59"/>
      <c r="D46" s="60"/>
      <c r="F46" s="2">
        <f>+F45/1000000</f>
        <v>14.125752</v>
      </c>
    </row>
    <row r="47" spans="1:4" ht="12" customHeight="1" thickBot="1">
      <c r="A47" s="61"/>
      <c r="B47" s="32" t="s">
        <v>68</v>
      </c>
      <c r="C47" s="62">
        <f>+C45/1000000</f>
        <v>9.102344</v>
      </c>
      <c r="D47" s="63">
        <f>+D45/1000000</f>
        <v>9.243067</v>
      </c>
    </row>
    <row r="48" spans="1:4" ht="12.75">
      <c r="A48" s="5"/>
      <c r="B48" s="35"/>
      <c r="C48" s="64"/>
      <c r="D48" s="64"/>
    </row>
    <row r="49" spans="1:4" ht="12.75">
      <c r="A49" s="5"/>
      <c r="B49" s="35"/>
      <c r="C49" s="64"/>
      <c r="D49" s="64"/>
    </row>
    <row r="50" ht="11.25"/>
    <row r="51" ht="11.25"/>
    <row r="52" ht="11.25"/>
    <row r="53" spans="1:4" ht="12">
      <c r="A53" s="41"/>
      <c r="B53" s="65"/>
      <c r="C53" s="66"/>
      <c r="D53" s="66"/>
    </row>
    <row r="54" spans="1:4" ht="12.75">
      <c r="A54" s="5"/>
      <c r="B54" s="39"/>
      <c r="C54" s="40"/>
      <c r="D54" s="40"/>
    </row>
    <row r="55" spans="1:4" ht="12">
      <c r="A55" s="41"/>
      <c r="B55" s="42" t="s">
        <v>36</v>
      </c>
      <c r="C55" s="43" t="s">
        <v>37</v>
      </c>
      <c r="D55" s="43"/>
    </row>
    <row r="56" spans="1:4" ht="22.5" customHeight="1">
      <c r="A56" s="41"/>
      <c r="B56" s="44" t="s">
        <v>38</v>
      </c>
      <c r="C56" s="45" t="s">
        <v>39</v>
      </c>
      <c r="D56" s="45"/>
    </row>
    <row r="57" ht="11.25" hidden="1"/>
    <row r="58" ht="11.25" hidden="1"/>
    <row r="59" ht="11.25" hidden="1"/>
  </sheetData>
  <sheetProtection password="CDDA" sheet="1" objects="1" scenarios="1" selectLockedCells="1" selectUnlockedCells="1"/>
  <mergeCells count="9">
    <mergeCell ref="C54:D54"/>
    <mergeCell ref="C55:D55"/>
    <mergeCell ref="C56:D56"/>
    <mergeCell ref="A1:D1"/>
    <mergeCell ref="A2:D2"/>
    <mergeCell ref="A3:D3"/>
    <mergeCell ref="A4:D4"/>
    <mergeCell ref="B5:D5"/>
    <mergeCell ref="C53:D53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6:G81"/>
  <sheetViews>
    <sheetView showGridLines="0" zoomScale="85" zoomScaleNormal="85" zoomScalePageLayoutView="0" workbookViewId="0" topLeftCell="A1">
      <selection activeCell="A1" sqref="A1:IV16384"/>
    </sheetView>
  </sheetViews>
  <sheetFormatPr defaultColWidth="11.421875" defaultRowHeight="12.75" outlineLevelRow="1"/>
  <cols>
    <col min="1" max="1" width="4.00390625" style="71" customWidth="1"/>
    <col min="2" max="2" width="64.7109375" style="68" customWidth="1"/>
    <col min="3" max="3" width="20.140625" style="73" customWidth="1"/>
    <col min="4" max="4" width="16.140625" style="74" customWidth="1"/>
    <col min="5" max="5" width="14.8515625" style="68" customWidth="1"/>
    <col min="6" max="6" width="13.7109375" style="68" customWidth="1"/>
    <col min="7" max="16384" width="11.421875" style="68" customWidth="1"/>
  </cols>
  <sheetData>
    <row r="1" ht="13.5"/>
    <row r="2" ht="13.5"/>
    <row r="3" ht="13.5"/>
    <row r="4" ht="13.5"/>
    <row r="5" ht="13.5"/>
    <row r="6" spans="1:4" ht="16.5">
      <c r="A6" s="67" t="s">
        <v>69</v>
      </c>
      <c r="B6" s="67"/>
      <c r="C6" s="67"/>
      <c r="D6" s="67"/>
    </row>
    <row r="7" spans="1:4" ht="13.5">
      <c r="A7" s="69" t="s">
        <v>70</v>
      </c>
      <c r="B7" s="69"/>
      <c r="C7" s="69"/>
      <c r="D7" s="69"/>
    </row>
    <row r="8" spans="1:4" ht="13.5">
      <c r="A8" s="70" t="s">
        <v>71</v>
      </c>
      <c r="B8" s="70"/>
      <c r="C8" s="70"/>
      <c r="D8" s="70"/>
    </row>
    <row r="9" ht="14.25" thickBot="1">
      <c r="B9" s="72"/>
    </row>
    <row r="10" spans="2:4" ht="14.25" thickBot="1">
      <c r="B10" s="75" t="s">
        <v>3</v>
      </c>
      <c r="C10" s="76">
        <v>2018</v>
      </c>
      <c r="D10" s="77">
        <v>2017</v>
      </c>
    </row>
    <row r="11" spans="2:4" ht="13.5">
      <c r="B11" s="78" t="s">
        <v>72</v>
      </c>
      <c r="C11" s="79"/>
      <c r="D11" s="80"/>
    </row>
    <row r="12" spans="2:4" ht="13.5">
      <c r="B12" s="78" t="s">
        <v>73</v>
      </c>
      <c r="C12" s="79"/>
      <c r="D12" s="80"/>
    </row>
    <row r="13" spans="1:5" ht="13.5">
      <c r="A13" s="71">
        <v>1</v>
      </c>
      <c r="B13" s="81" t="s">
        <v>74</v>
      </c>
      <c r="C13" s="82">
        <v>170624352</v>
      </c>
      <c r="D13" s="83">
        <v>57334286</v>
      </c>
      <c r="E13" s="84"/>
    </row>
    <row r="14" spans="1:5" ht="13.5">
      <c r="A14" s="71">
        <v>2</v>
      </c>
      <c r="B14" s="81" t="s">
        <v>75</v>
      </c>
      <c r="C14" s="82">
        <v>6991887</v>
      </c>
      <c r="D14" s="83">
        <v>1959378</v>
      </c>
      <c r="E14" s="84"/>
    </row>
    <row r="15" spans="1:5" ht="13.5">
      <c r="A15" s="71">
        <v>3</v>
      </c>
      <c r="B15" s="81" t="s">
        <v>76</v>
      </c>
      <c r="C15" s="82">
        <v>4337114863</v>
      </c>
      <c r="D15" s="83">
        <v>4220665038</v>
      </c>
      <c r="E15" s="84"/>
    </row>
    <row r="16" spans="2:5" ht="13.5" hidden="1" outlineLevel="1">
      <c r="B16" s="81" t="s">
        <v>77</v>
      </c>
      <c r="C16" s="82">
        <v>0</v>
      </c>
      <c r="D16" s="83">
        <v>0</v>
      </c>
      <c r="E16" s="84"/>
    </row>
    <row r="17" spans="2:5" ht="13.5" customHeight="1" collapsed="1">
      <c r="B17" s="78" t="s">
        <v>78</v>
      </c>
      <c r="C17" s="85">
        <v>4514731102</v>
      </c>
      <c r="D17" s="86">
        <v>4279958702</v>
      </c>
      <c r="E17" s="84"/>
    </row>
    <row r="18" spans="2:5" ht="13.5">
      <c r="B18" s="81" t="s">
        <v>79</v>
      </c>
      <c r="C18" s="87"/>
      <c r="D18" s="88"/>
      <c r="E18" s="84"/>
    </row>
    <row r="19" spans="2:5" ht="13.5">
      <c r="B19" s="78" t="s">
        <v>80</v>
      </c>
      <c r="C19" s="82"/>
      <c r="D19" s="83"/>
      <c r="E19" s="84"/>
    </row>
    <row r="20" spans="1:6" ht="13.5">
      <c r="A20" s="71">
        <v>4</v>
      </c>
      <c r="B20" s="81" t="s">
        <v>81</v>
      </c>
      <c r="C20" s="82">
        <v>21981241</v>
      </c>
      <c r="D20" s="83">
        <v>20823864</v>
      </c>
      <c r="E20" s="84"/>
      <c r="F20" s="89"/>
    </row>
    <row r="21" spans="2:5" ht="13.5">
      <c r="B21" s="81" t="s">
        <v>82</v>
      </c>
      <c r="C21" s="90">
        <v>19706606</v>
      </c>
      <c r="D21" s="91">
        <v>3841574</v>
      </c>
      <c r="E21" s="84"/>
    </row>
    <row r="22" spans="2:5" ht="13.5">
      <c r="B22" s="78" t="s">
        <v>83</v>
      </c>
      <c r="C22" s="90">
        <v>41687847</v>
      </c>
      <c r="D22" s="91">
        <v>24665438</v>
      </c>
      <c r="E22" s="84"/>
    </row>
    <row r="23" spans="2:5" ht="13.5" customHeight="1" thickBot="1">
      <c r="B23" s="78" t="s">
        <v>84</v>
      </c>
      <c r="C23" s="92">
        <v>4556418949</v>
      </c>
      <c r="D23" s="93">
        <v>4304624140</v>
      </c>
      <c r="E23" s="84"/>
    </row>
    <row r="24" spans="2:5" ht="13.5" customHeight="1" thickTop="1">
      <c r="B24" s="78" t="s">
        <v>79</v>
      </c>
      <c r="C24" s="82"/>
      <c r="D24" s="83"/>
      <c r="E24" s="84"/>
    </row>
    <row r="25" spans="2:5" ht="13.5" customHeight="1">
      <c r="B25" s="78" t="s">
        <v>85</v>
      </c>
      <c r="C25" s="82"/>
      <c r="D25" s="83"/>
      <c r="E25" s="84"/>
    </row>
    <row r="26" spans="2:5" ht="13.5" customHeight="1">
      <c r="B26" s="78" t="s">
        <v>86</v>
      </c>
      <c r="C26" s="82"/>
      <c r="D26" s="83"/>
      <c r="E26" s="84"/>
    </row>
    <row r="27" spans="1:5" ht="13.5" customHeight="1">
      <c r="A27" s="71">
        <v>5</v>
      </c>
      <c r="B27" s="81" t="s">
        <v>87</v>
      </c>
      <c r="C27" s="82">
        <v>5676</v>
      </c>
      <c r="D27" s="83">
        <v>4110928</v>
      </c>
      <c r="E27" s="84"/>
    </row>
    <row r="28" spans="1:5" ht="13.5">
      <c r="A28" s="71">
        <v>6</v>
      </c>
      <c r="B28" s="81" t="s">
        <v>88</v>
      </c>
      <c r="C28" s="82">
        <v>9295445</v>
      </c>
      <c r="D28" s="83">
        <v>12797370</v>
      </c>
      <c r="E28" s="84"/>
    </row>
    <row r="29" spans="1:5" ht="13.5">
      <c r="A29" s="71">
        <v>7</v>
      </c>
      <c r="B29" s="81" t="s">
        <v>89</v>
      </c>
      <c r="C29" s="82">
        <v>2500</v>
      </c>
      <c r="D29" s="83">
        <v>299180</v>
      </c>
      <c r="E29" s="84"/>
    </row>
    <row r="30" spans="2:4" ht="13.5">
      <c r="B30" s="78" t="s">
        <v>90</v>
      </c>
      <c r="C30" s="85">
        <v>9303621</v>
      </c>
      <c r="D30" s="86">
        <v>17207478</v>
      </c>
    </row>
    <row r="31" spans="2:4" ht="8.25" customHeight="1">
      <c r="B31" s="81" t="s">
        <v>79</v>
      </c>
      <c r="C31" s="82"/>
      <c r="D31" s="83"/>
    </row>
    <row r="32" spans="2:4" ht="13.5">
      <c r="B32" s="78" t="s">
        <v>91</v>
      </c>
      <c r="C32" s="82"/>
      <c r="D32" s="83"/>
    </row>
    <row r="33" spans="1:4" ht="13.5">
      <c r="A33" s="71">
        <v>8</v>
      </c>
      <c r="B33" s="81" t="s">
        <v>92</v>
      </c>
      <c r="C33" s="82">
        <v>21981241</v>
      </c>
      <c r="D33" s="83">
        <v>20823864</v>
      </c>
    </row>
    <row r="34" spans="1:4" ht="13.5">
      <c r="A34" s="71">
        <v>9</v>
      </c>
      <c r="B34" s="81" t="s">
        <v>93</v>
      </c>
      <c r="C34" s="82">
        <v>2826</v>
      </c>
      <c r="D34" s="83">
        <v>3203</v>
      </c>
    </row>
    <row r="35" spans="2:4" ht="13.5">
      <c r="B35" s="81" t="s">
        <v>94</v>
      </c>
      <c r="C35" s="82">
        <v>19706606</v>
      </c>
      <c r="D35" s="83">
        <v>3841574</v>
      </c>
    </row>
    <row r="36" spans="1:4" ht="13.5" customHeight="1">
      <c r="A36" s="71" t="s">
        <v>95</v>
      </c>
      <c r="B36" s="78" t="s">
        <v>96</v>
      </c>
      <c r="C36" s="94">
        <v>41690673</v>
      </c>
      <c r="D36" s="95">
        <v>24668641</v>
      </c>
    </row>
    <row r="37" spans="2:4" ht="13.5" customHeight="1">
      <c r="B37" s="78" t="s">
        <v>97</v>
      </c>
      <c r="C37" s="85">
        <v>50994294</v>
      </c>
      <c r="D37" s="86">
        <v>41876119</v>
      </c>
    </row>
    <row r="38" spans="2:4" ht="13.5">
      <c r="B38" s="81"/>
      <c r="C38" s="82"/>
      <c r="D38" s="83"/>
    </row>
    <row r="39" spans="2:4" ht="13.5">
      <c r="B39" s="78" t="s">
        <v>98</v>
      </c>
      <c r="C39" s="82"/>
      <c r="D39" s="83"/>
    </row>
    <row r="40" spans="1:4" ht="13.5">
      <c r="A40" s="71">
        <v>10</v>
      </c>
      <c r="B40" s="81" t="s">
        <v>99</v>
      </c>
      <c r="C40" s="82">
        <v>4445717649</v>
      </c>
      <c r="D40" s="83">
        <v>4238578635</v>
      </c>
    </row>
    <row r="41" spans="1:4" ht="13.5" customHeight="1">
      <c r="A41" s="71">
        <v>11</v>
      </c>
      <c r="B41" s="81" t="s">
        <v>100</v>
      </c>
      <c r="C41" s="82">
        <v>9635666</v>
      </c>
      <c r="D41" s="83">
        <v>13076596</v>
      </c>
    </row>
    <row r="42" spans="2:4" ht="13.5" customHeight="1">
      <c r="B42" s="81" t="s">
        <v>101</v>
      </c>
      <c r="C42" s="82">
        <v>50071340</v>
      </c>
      <c r="D42" s="83">
        <v>11092790</v>
      </c>
    </row>
    <row r="43" spans="2:4" ht="13.5" customHeight="1">
      <c r="B43" s="78" t="s">
        <v>102</v>
      </c>
      <c r="C43" s="94">
        <v>4505424655</v>
      </c>
      <c r="D43" s="95">
        <v>4262748021</v>
      </c>
    </row>
    <row r="44" spans="2:6" ht="13.5" customHeight="1" thickBot="1">
      <c r="B44" s="78" t="s">
        <v>103</v>
      </c>
      <c r="C44" s="92">
        <v>4556418949</v>
      </c>
      <c r="D44" s="96">
        <v>4304624140</v>
      </c>
      <c r="F44" s="68" t="s">
        <v>95</v>
      </c>
    </row>
    <row r="45" spans="2:4" ht="13.5" customHeight="1" thickTop="1">
      <c r="B45" s="81"/>
      <c r="C45" s="82"/>
      <c r="D45" s="83"/>
    </row>
    <row r="46" spans="1:7" ht="13.5" customHeight="1" thickBot="1">
      <c r="A46" s="71">
        <v>12</v>
      </c>
      <c r="B46" s="78" t="s">
        <v>104</v>
      </c>
      <c r="C46" s="97">
        <v>4755263</v>
      </c>
      <c r="D46" s="98">
        <v>1830864</v>
      </c>
      <c r="G46" s="99"/>
    </row>
    <row r="47" spans="1:5" ht="19.5" customHeight="1" thickBot="1" thickTop="1">
      <c r="A47" s="71">
        <v>13</v>
      </c>
      <c r="B47" s="100" t="s">
        <v>105</v>
      </c>
      <c r="C47" s="101">
        <v>4647800919</v>
      </c>
      <c r="D47" s="102">
        <v>4406937896</v>
      </c>
      <c r="E47" s="74"/>
    </row>
    <row r="48" spans="3:4" ht="13.5">
      <c r="C48" s="103"/>
      <c r="D48" s="103"/>
    </row>
    <row r="49" spans="1:4" ht="13.5">
      <c r="A49" s="104"/>
      <c r="B49" s="105"/>
      <c r="C49" s="106"/>
      <c r="D49" s="106"/>
    </row>
    <row r="50" spans="2:4" ht="13.5">
      <c r="B50" s="105"/>
      <c r="C50" s="107"/>
      <c r="D50" s="105"/>
    </row>
    <row r="51" spans="2:4" ht="13.5">
      <c r="B51" s="108"/>
      <c r="C51" s="108"/>
      <c r="D51" s="108"/>
    </row>
    <row r="52" spans="1:4" ht="13.5">
      <c r="A52" s="109"/>
      <c r="B52" s="110"/>
      <c r="C52" s="111"/>
      <c r="D52" s="110"/>
    </row>
    <row r="53" spans="1:4" s="113" customFormat="1" ht="13.5">
      <c r="A53" s="109"/>
      <c r="B53" s="112"/>
      <c r="C53" s="111"/>
      <c r="D53" s="112"/>
    </row>
    <row r="54" spans="1:4" s="113" customFormat="1" ht="13.5">
      <c r="A54" s="109"/>
      <c r="B54" s="114"/>
      <c r="C54" s="115"/>
      <c r="D54" s="116"/>
    </row>
    <row r="55" ht="13.5">
      <c r="B55" s="72"/>
    </row>
    <row r="56" ht="13.5">
      <c r="B56" s="72"/>
    </row>
    <row r="72" spans="3:4" ht="13.5">
      <c r="C72" s="117">
        <v>0</v>
      </c>
      <c r="D72" s="117">
        <v>0</v>
      </c>
    </row>
    <row r="73" spans="3:4" ht="13.5">
      <c r="C73" s="117">
        <v>0</v>
      </c>
      <c r="D73" s="117">
        <v>0</v>
      </c>
    </row>
    <row r="77" ht="13.5">
      <c r="C77" s="118">
        <v>-0.4400005340576172</v>
      </c>
    </row>
    <row r="78" ht="13.5">
      <c r="C78" s="118">
        <v>0.25</v>
      </c>
    </row>
    <row r="79" ht="13.5">
      <c r="C79" s="118">
        <v>50071340.56000008</v>
      </c>
    </row>
    <row r="80" ht="13.5">
      <c r="C80" s="118">
        <v>0.7400000020861626</v>
      </c>
    </row>
    <row r="81" ht="13.5">
      <c r="C81" s="118">
        <v>1.5799999237060547</v>
      </c>
    </row>
  </sheetData>
  <sheetProtection password="CDDA" sheet="1" objects="1" scenarios="1" selectLockedCells="1" selectUnlockedCells="1"/>
  <mergeCells count="4">
    <mergeCell ref="A6:D6"/>
    <mergeCell ref="A7:D7"/>
    <mergeCell ref="A8:D8"/>
    <mergeCell ref="B51:D51"/>
  </mergeCells>
  <printOptions/>
  <pageMargins left="0.03937007874015748" right="0.1968503937007874" top="0.2755905511811024" bottom="0.3937007874015748" header="0" footer="0"/>
  <pageSetup fitToHeight="1" fitToWidth="1" horizontalDpi="600" verticalDpi="600" orientation="portrait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6:F81"/>
  <sheetViews>
    <sheetView showGridLines="0" tabSelected="1" zoomScale="85" zoomScaleNormal="85" zoomScalePageLayoutView="0" workbookViewId="0" topLeftCell="A1">
      <selection activeCell="A1" sqref="A1:IV16384"/>
    </sheetView>
  </sheetViews>
  <sheetFormatPr defaultColWidth="11.421875" defaultRowHeight="12.75" outlineLevelRow="1"/>
  <cols>
    <col min="1" max="1" width="1.57421875" style="68" customWidth="1"/>
    <col min="2" max="2" width="64.7109375" style="68" customWidth="1"/>
    <col min="3" max="3" width="24.7109375" style="73" customWidth="1"/>
    <col min="4" max="4" width="19.57421875" style="74" customWidth="1"/>
    <col min="5" max="5" width="13.7109375" style="68" customWidth="1"/>
    <col min="6" max="16384" width="11.421875" style="68" customWidth="1"/>
  </cols>
  <sheetData>
    <row r="1" ht="13.5"/>
    <row r="2" ht="13.5"/>
    <row r="3" ht="13.5"/>
    <row r="4" ht="13.5"/>
    <row r="5" ht="13.5"/>
    <row r="6" spans="1:4" ht="16.5">
      <c r="A6" s="67" t="s">
        <v>106</v>
      </c>
      <c r="B6" s="67"/>
      <c r="C6" s="67"/>
      <c r="D6" s="67"/>
    </row>
    <row r="7" spans="1:4" ht="13.5">
      <c r="A7" s="69" t="s">
        <v>70</v>
      </c>
      <c r="B7" s="69"/>
      <c r="C7" s="69"/>
      <c r="D7" s="69"/>
    </row>
    <row r="8" spans="1:4" ht="13.5">
      <c r="A8" s="70" t="s">
        <v>71</v>
      </c>
      <c r="B8" s="70"/>
      <c r="C8" s="70"/>
      <c r="D8" s="70"/>
    </row>
    <row r="9" ht="14.25" thickBot="1">
      <c r="B9" s="72"/>
    </row>
    <row r="10" spans="2:4" ht="14.25" thickBot="1">
      <c r="B10" s="123" t="s">
        <v>3</v>
      </c>
      <c r="C10" s="121">
        <v>2018</v>
      </c>
      <c r="D10" s="122">
        <v>2017</v>
      </c>
    </row>
    <row r="11" spans="2:4" ht="13.5">
      <c r="B11" s="124" t="s">
        <v>72</v>
      </c>
      <c r="C11" s="125"/>
      <c r="D11" s="126"/>
    </row>
    <row r="12" spans="2:4" ht="13.5">
      <c r="B12" s="124" t="s">
        <v>73</v>
      </c>
      <c r="C12" s="125"/>
      <c r="D12" s="126"/>
    </row>
    <row r="13" spans="1:4" ht="13.5">
      <c r="A13" s="68">
        <v>1</v>
      </c>
      <c r="B13" s="127" t="s">
        <v>74</v>
      </c>
      <c r="C13" s="128">
        <v>27645507</v>
      </c>
      <c r="D13" s="129">
        <v>21210122</v>
      </c>
    </row>
    <row r="14" spans="1:4" ht="13.5">
      <c r="A14" s="68">
        <v>2</v>
      </c>
      <c r="B14" s="127" t="s">
        <v>75</v>
      </c>
      <c r="C14" s="128">
        <v>56442</v>
      </c>
      <c r="D14" s="129">
        <v>10509129</v>
      </c>
    </row>
    <row r="15" spans="1:4" ht="13.5">
      <c r="A15" s="68">
        <v>3</v>
      </c>
      <c r="B15" s="127" t="s">
        <v>76</v>
      </c>
      <c r="C15" s="128">
        <v>479279235</v>
      </c>
      <c r="D15" s="129">
        <v>505672252</v>
      </c>
    </row>
    <row r="16" spans="2:4" ht="13.5" hidden="1" outlineLevel="1">
      <c r="B16" s="127" t="s">
        <v>77</v>
      </c>
      <c r="C16" s="128">
        <v>0</v>
      </c>
      <c r="D16" s="129">
        <v>0</v>
      </c>
    </row>
    <row r="17" spans="2:4" ht="18" customHeight="1" collapsed="1">
      <c r="B17" s="124" t="s">
        <v>78</v>
      </c>
      <c r="C17" s="130">
        <v>506981184</v>
      </c>
      <c r="D17" s="131">
        <v>537391503</v>
      </c>
    </row>
    <row r="18" spans="2:4" ht="13.5">
      <c r="B18" s="127" t="s">
        <v>79</v>
      </c>
      <c r="C18" s="132"/>
      <c r="D18" s="133"/>
    </row>
    <row r="19" spans="2:4" ht="13.5">
      <c r="B19" s="124" t="s">
        <v>80</v>
      </c>
      <c r="C19" s="128"/>
      <c r="D19" s="134"/>
    </row>
    <row r="20" spans="1:5" ht="13.5" hidden="1" outlineLevel="1">
      <c r="A20" s="68">
        <v>4</v>
      </c>
      <c r="B20" s="127" t="s">
        <v>81</v>
      </c>
      <c r="C20" s="128">
        <v>0</v>
      </c>
      <c r="D20" s="129">
        <v>0</v>
      </c>
      <c r="E20" s="89"/>
    </row>
    <row r="21" spans="2:4" ht="13.5" collapsed="1">
      <c r="B21" s="127" t="s">
        <v>82</v>
      </c>
      <c r="C21" s="135">
        <v>4915517</v>
      </c>
      <c r="D21" s="136">
        <v>430663</v>
      </c>
    </row>
    <row r="22" spans="2:4" ht="13.5">
      <c r="B22" s="124" t="s">
        <v>83</v>
      </c>
      <c r="C22" s="135">
        <v>4915517</v>
      </c>
      <c r="D22" s="137">
        <v>430663</v>
      </c>
    </row>
    <row r="23" spans="2:4" ht="14.25" thickBot="1">
      <c r="B23" s="124" t="s">
        <v>84</v>
      </c>
      <c r="C23" s="138">
        <v>511896701</v>
      </c>
      <c r="D23" s="139">
        <v>537822166</v>
      </c>
    </row>
    <row r="24" spans="2:4" ht="14.25" thickTop="1">
      <c r="B24" s="124" t="s">
        <v>79</v>
      </c>
      <c r="C24" s="128"/>
      <c r="D24" s="134"/>
    </row>
    <row r="25" spans="2:4" ht="13.5">
      <c r="B25" s="124" t="s">
        <v>85</v>
      </c>
      <c r="C25" s="128"/>
      <c r="D25" s="134"/>
    </row>
    <row r="26" spans="2:4" ht="13.5">
      <c r="B26" s="124" t="s">
        <v>86</v>
      </c>
      <c r="C26" s="128"/>
      <c r="D26" s="134"/>
    </row>
    <row r="27" spans="1:4" ht="13.5">
      <c r="A27" s="68">
        <v>5</v>
      </c>
      <c r="B27" s="127" t="s">
        <v>87</v>
      </c>
      <c r="C27" s="128">
        <v>614</v>
      </c>
      <c r="D27" s="134">
        <v>6363</v>
      </c>
    </row>
    <row r="28" spans="1:4" ht="13.5">
      <c r="A28" s="68">
        <v>6</v>
      </c>
      <c r="B28" s="127" t="s">
        <v>88</v>
      </c>
      <c r="C28" s="128">
        <v>848898</v>
      </c>
      <c r="D28" s="134">
        <v>445587</v>
      </c>
    </row>
    <row r="29" spans="1:4" ht="13.5">
      <c r="A29" s="68">
        <v>7</v>
      </c>
      <c r="B29" s="127" t="s">
        <v>89</v>
      </c>
      <c r="C29" s="128">
        <v>20270</v>
      </c>
      <c r="D29" s="134">
        <v>114010</v>
      </c>
    </row>
    <row r="30" spans="2:4" ht="13.5">
      <c r="B30" s="124" t="s">
        <v>107</v>
      </c>
      <c r="C30" s="130">
        <v>869782</v>
      </c>
      <c r="D30" s="131">
        <v>565960</v>
      </c>
    </row>
    <row r="31" spans="2:4" ht="6.75" customHeight="1">
      <c r="B31" s="127" t="s">
        <v>79</v>
      </c>
      <c r="C31" s="128"/>
      <c r="D31" s="134"/>
    </row>
    <row r="32" spans="2:4" ht="13.5">
      <c r="B32" s="124" t="s">
        <v>91</v>
      </c>
      <c r="C32" s="128"/>
      <c r="D32" s="134"/>
    </row>
    <row r="33" spans="1:4" ht="13.5" hidden="1" outlineLevel="1">
      <c r="A33" s="68">
        <v>8</v>
      </c>
      <c r="B33" s="127" t="s">
        <v>92</v>
      </c>
      <c r="C33" s="128">
        <v>0</v>
      </c>
      <c r="D33" s="134">
        <v>0</v>
      </c>
    </row>
    <row r="34" spans="2:4" ht="13.5" collapsed="1">
      <c r="B34" s="127" t="s">
        <v>108</v>
      </c>
      <c r="C34" s="128">
        <v>4915517</v>
      </c>
      <c r="D34" s="134">
        <v>430663</v>
      </c>
    </row>
    <row r="35" spans="1:4" ht="13.5" hidden="1" outlineLevel="1">
      <c r="A35" s="68">
        <v>9</v>
      </c>
      <c r="B35" s="127" t="s">
        <v>93</v>
      </c>
      <c r="C35" s="128">
        <v>0</v>
      </c>
      <c r="D35" s="134">
        <v>0</v>
      </c>
    </row>
    <row r="36" spans="1:4" ht="16.5" customHeight="1" collapsed="1">
      <c r="A36" s="68" t="s">
        <v>95</v>
      </c>
      <c r="B36" s="124" t="s">
        <v>96</v>
      </c>
      <c r="C36" s="140">
        <v>4915517</v>
      </c>
      <c r="D36" s="141">
        <v>430663</v>
      </c>
    </row>
    <row r="37" spans="2:4" ht="16.5" customHeight="1">
      <c r="B37" s="124" t="s">
        <v>97</v>
      </c>
      <c r="C37" s="130">
        <v>5785299</v>
      </c>
      <c r="D37" s="131">
        <v>996623</v>
      </c>
    </row>
    <row r="38" spans="2:4" ht="13.5">
      <c r="B38" s="127"/>
      <c r="C38" s="128"/>
      <c r="D38" s="134"/>
    </row>
    <row r="39" spans="2:4" ht="13.5">
      <c r="B39" s="124" t="s">
        <v>98</v>
      </c>
      <c r="C39" s="128"/>
      <c r="D39" s="134"/>
    </row>
    <row r="40" spans="1:4" ht="13.5">
      <c r="A40" s="68">
        <v>10</v>
      </c>
      <c r="B40" s="127" t="s">
        <v>99</v>
      </c>
      <c r="C40" s="128">
        <v>506111402</v>
      </c>
      <c r="D40" s="134">
        <v>536825543</v>
      </c>
    </row>
    <row r="41" spans="1:4" ht="13.5" hidden="1" outlineLevel="1">
      <c r="A41" s="68">
        <v>11</v>
      </c>
      <c r="B41" s="127" t="s">
        <v>100</v>
      </c>
      <c r="C41" s="128">
        <v>0</v>
      </c>
      <c r="D41" s="134">
        <v>0</v>
      </c>
    </row>
    <row r="42" spans="2:4" ht="13.5" hidden="1" outlineLevel="1">
      <c r="B42" s="127" t="s">
        <v>109</v>
      </c>
      <c r="C42" s="128">
        <v>0</v>
      </c>
      <c r="D42" s="134">
        <v>0</v>
      </c>
    </row>
    <row r="43" spans="2:4" ht="13.5" collapsed="1">
      <c r="B43" s="124" t="s">
        <v>102</v>
      </c>
      <c r="C43" s="140">
        <v>506111402</v>
      </c>
      <c r="D43" s="141">
        <v>536825543</v>
      </c>
    </row>
    <row r="44" spans="2:4" ht="14.25" thickBot="1">
      <c r="B44" s="124" t="s">
        <v>103</v>
      </c>
      <c r="C44" s="138">
        <v>511896701</v>
      </c>
      <c r="D44" s="142">
        <v>537822166</v>
      </c>
    </row>
    <row r="45" spans="2:4" ht="14.25" thickTop="1">
      <c r="B45" s="127"/>
      <c r="C45" s="128"/>
      <c r="D45" s="134"/>
    </row>
    <row r="46" spans="1:6" ht="14.25" outlineLevel="1" thickBot="1">
      <c r="A46" s="68">
        <v>12</v>
      </c>
      <c r="B46" s="124" t="s">
        <v>110</v>
      </c>
      <c r="C46" s="143">
        <v>145697</v>
      </c>
      <c r="D46" s="144">
        <v>0</v>
      </c>
      <c r="F46" s="99"/>
    </row>
    <row r="47" spans="1:4" ht="19.5" customHeight="1" thickBot="1" thickTop="1">
      <c r="A47" s="68">
        <v>13</v>
      </c>
      <c r="B47" s="147" t="s">
        <v>105</v>
      </c>
      <c r="C47" s="145">
        <v>469645473</v>
      </c>
      <c r="D47" s="146">
        <v>501095030</v>
      </c>
    </row>
    <row r="48" spans="3:4" ht="13.5">
      <c r="C48" s="103"/>
      <c r="D48" s="103"/>
    </row>
    <row r="49" spans="1:4" ht="13.5">
      <c r="A49"/>
      <c r="B49" s="105"/>
      <c r="C49" s="106"/>
      <c r="D49" s="106"/>
    </row>
    <row r="50" spans="2:4" ht="13.5">
      <c r="B50" s="105"/>
      <c r="C50" s="107"/>
      <c r="D50" s="105"/>
    </row>
    <row r="51" spans="2:4" ht="13.5">
      <c r="B51" s="108"/>
      <c r="C51" s="108"/>
      <c r="D51" s="68"/>
    </row>
    <row r="52" spans="1:4" ht="13.5">
      <c r="A52" s="119"/>
      <c r="B52" s="110"/>
      <c r="C52" s="111"/>
      <c r="D52" s="110"/>
    </row>
    <row r="53" spans="1:4" s="113" customFormat="1" ht="13.5">
      <c r="A53" s="120"/>
      <c r="B53" s="112"/>
      <c r="C53" s="111"/>
      <c r="D53" s="112"/>
    </row>
    <row r="54" spans="1:4" s="113" customFormat="1" ht="13.5">
      <c r="A54" s="120"/>
      <c r="B54" s="114"/>
      <c r="C54" s="115"/>
      <c r="D54" s="116"/>
    </row>
    <row r="55" ht="13.5">
      <c r="B55" s="72"/>
    </row>
    <row r="56" ht="13.5">
      <c r="B56" s="72"/>
    </row>
    <row r="72" spans="3:4" ht="13.5">
      <c r="C72" s="117">
        <v>0</v>
      </c>
      <c r="D72" s="117">
        <v>0</v>
      </c>
    </row>
    <row r="73" spans="3:4" ht="13.5">
      <c r="C73" s="117">
        <v>0</v>
      </c>
      <c r="D73" s="117">
        <v>0</v>
      </c>
    </row>
    <row r="77" ht="13.5">
      <c r="C77" s="118">
        <v>-0.23000001907348633</v>
      </c>
    </row>
    <row r="78" ht="13.5">
      <c r="C78" s="118">
        <v>-0.29999999998835847</v>
      </c>
    </row>
    <row r="79" ht="13.5">
      <c r="C79" s="118">
        <v>0.5899999737739563</v>
      </c>
    </row>
    <row r="80" ht="13.5">
      <c r="C80" s="118">
        <v>-0.75</v>
      </c>
    </row>
    <row r="81" ht="13.5">
      <c r="C81" s="118">
        <v>-0.1600000262260437</v>
      </c>
    </row>
  </sheetData>
  <sheetProtection password="CDDA" sheet="1" objects="1" scenarios="1" selectLockedCells="1" selectUnlockedCells="1"/>
  <mergeCells count="4">
    <mergeCell ref="A6:D6"/>
    <mergeCell ref="A7:D7"/>
    <mergeCell ref="A8:D8"/>
    <mergeCell ref="B51:C51"/>
  </mergeCells>
  <printOptions/>
  <pageMargins left="0.03937007874015748" right="0.1968503937007874" top="0.2755905511811024" bottom="0.3937007874015748" header="0" footer="0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Galindo</dc:creator>
  <cp:keywords/>
  <dc:description/>
  <cp:lastModifiedBy>Claudia Galindo</cp:lastModifiedBy>
  <dcterms:created xsi:type="dcterms:W3CDTF">2018-08-15T17:44:37Z</dcterms:created>
  <dcterms:modified xsi:type="dcterms:W3CDTF">2018-08-15T17:51:26Z</dcterms:modified>
  <cp:category/>
  <cp:version/>
  <cp:contentType/>
  <cp:contentStatus/>
</cp:coreProperties>
</file>