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450" yWindow="300" windowWidth="6750" windowHeight="7095" tabRatio="880"/>
  </bookViews>
  <sheets>
    <sheet name="05" sheetId="35" r:id="rId1"/>
    <sheet name="ESTADO DE RESULTADOS" sheetId="36" state="hidden" r:id="rId2"/>
  </sheets>
  <calcPr calcId="145621"/>
</workbook>
</file>

<file path=xl/calcChain.xml><?xml version="1.0" encoding="utf-8"?>
<calcChain xmlns="http://schemas.openxmlformats.org/spreadsheetml/2006/main">
  <c r="K27" i="35" l="1"/>
  <c r="K12" i="35" l="1"/>
  <c r="D15" i="35"/>
  <c r="I44" i="35" l="1"/>
  <c r="K43" i="35" s="1"/>
  <c r="K16" i="35" l="1"/>
  <c r="K25" i="35"/>
  <c r="D21" i="35"/>
  <c r="D33" i="35" l="1"/>
  <c r="D27" i="35"/>
  <c r="D19" i="35"/>
  <c r="D11" i="35"/>
  <c r="D8" i="35"/>
  <c r="F7" i="35" l="1"/>
  <c r="F26" i="35"/>
  <c r="D56" i="36"/>
  <c r="B49" i="36"/>
  <c r="D66" i="36"/>
  <c r="D63" i="36"/>
  <c r="D61" i="36"/>
  <c r="D48" i="36"/>
  <c r="D46" i="36"/>
  <c r="D35" i="36"/>
  <c r="D31" i="36"/>
  <c r="D29" i="36"/>
  <c r="D27" i="36"/>
  <c r="D24" i="36"/>
  <c r="D17" i="36"/>
  <c r="D15" i="36"/>
  <c r="D13" i="36"/>
  <c r="D10" i="36"/>
  <c r="D7" i="36"/>
  <c r="F59" i="35" l="1"/>
  <c r="D71" i="36"/>
  <c r="D39" i="36"/>
  <c r="D21" i="36"/>
  <c r="D43" i="36" l="1"/>
  <c r="D58" i="36" s="1"/>
  <c r="D73" i="36" s="1"/>
  <c r="D78" i="36" s="1"/>
  <c r="M40" i="35" l="1"/>
  <c r="K41" i="35"/>
  <c r="K21" i="35"/>
  <c r="K18" i="35"/>
  <c r="K8" i="35"/>
  <c r="M7" i="35" l="1"/>
  <c r="M31" i="35" s="1"/>
  <c r="M48" i="35"/>
  <c r="M59" i="35" l="1"/>
</calcChain>
</file>

<file path=xl/sharedStrings.xml><?xml version="1.0" encoding="utf-8"?>
<sst xmlns="http://schemas.openxmlformats.org/spreadsheetml/2006/main" count="129" uniqueCount="120">
  <si>
    <t>ACTIVO</t>
  </si>
  <si>
    <t>CIRCULANTE</t>
  </si>
  <si>
    <t>Caja</t>
  </si>
  <si>
    <t>PATRIMONIO</t>
  </si>
  <si>
    <t>NO CIRCULANTE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</si>
  <si>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</si>
  <si>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</si>
  <si>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</si>
  <si>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</si>
  <si>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</si>
  <si>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</si>
  <si>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</si>
  <si>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</si>
  <si>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</si>
  <si>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</si>
  <si>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</si>
  <si>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</si>
  <si>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</si>
  <si>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</si>
  <si>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</si>
  <si>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</si>
  <si>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</si>
  <si>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</si>
  <si>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</si>
  <si>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</si>
  <si>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</si>
  <si>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</si>
  <si>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Obligaciones por Siniestros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</si>
  <si>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</si>
  <si>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</si>
  <si>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</si>
  <si>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</si>
  <si>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</si>
  <si>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</si>
  <si>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</si>
  <si>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</si>
  <si>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</si>
  <si>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</si>
  <si>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</si>
  <si>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</si>
  <si>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</si>
  <si>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</si>
  <si>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</si>
  <si>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</si>
  <si>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</si>
  <si>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</si>
  <si>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</si>
  <si>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</si>
  <si>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</si>
  <si>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</si>
  <si>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</si>
  <si>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</si>
  <si>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</si>
  <si>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</si>
  <si>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</si>
  <si>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</si>
  <si>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</si>
  <si>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</si>
  <si>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</si>
  <si>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Pérdida del Ejercicio (Cr)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</si>
  <si>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</si>
  <si>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</si>
  <si>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</si>
  <si>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</si>
  <si>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</si>
  <si>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</si>
  <si>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</si>
  <si>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</si>
  <si>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</si>
  <si>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</si>
  <si>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</si>
  <si>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</si>
  <si>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</si>
  <si>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</si>
  <si>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</si>
  <si>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</si>
  <si>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</si>
  <si>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</si>
  <si>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</si>
  <si>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</si>
  <si>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</si>
  <si>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</si>
  <si>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</si>
  <si>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</si>
  <si>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</si>
  <si>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</si>
  <si>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</si>
  <si>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</si>
  <si>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</si>
  <si>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</si>
  <si>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</si>
  <si>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</si>
  <si>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</si>
  <si>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</si>
  <si>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</si>
  <si>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</si>
  <si>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</si>
  <si>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</si>
  <si>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</si>
  <si>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</si>
  <si>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</si>
  <si>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</si>
  <si>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</si>
  <si>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</si>
  <si>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</si>
  <si>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</si>
  <si>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</si>
  <si>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</si>
  <si>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</si>
  <si>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</si>
  <si>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</si>
  <si>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</si>
  <si>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</si>
  <si>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</si>
  <si>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</si>
  <si>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</si>
  <si>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</si>
  <si>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</si>
  <si>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Resultados de Ejercicios Anteriores</t>
  </si>
  <si>
    <t>Balance General al 31 de Mayo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</si>
</sst>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\ _€_-;\-* #,##0.00\ _€_-;_-* &quot;-&quot;??\ _€_-;_-@_-"/>
    <numFmt numFmtId="166" formatCode="_-* #,##0.00_-;\-* #,##0.00_-;_-* &quot;-&quot;??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43" fontId="28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1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166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44" fontId="46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4" fillId="0" borderId="0" xfId="0" applyFont="1" applyAlignment="1">
      <alignment vertical="center"/>
    </xf>
    <xf numFmtId="164" fontId="4" fillId="0" borderId="0" xfId="33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33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4" fillId="0" borderId="10" xfId="33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0" xfId="33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33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164" fontId="5" fillId="0" borderId="11" xfId="0" applyNumberFormat="1" applyFont="1" applyBorder="1" applyAlignment="1">
      <alignment vertical="center"/>
    </xf>
    <xf numFmtId="44" fontId="4" fillId="0" borderId="0" xfId="33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4" fontId="4" fillId="0" borderId="10" xfId="33" applyNumberFormat="1" applyFont="1" applyBorder="1" applyAlignment="1">
      <alignment vertical="center"/>
    </xf>
    <xf numFmtId="44" fontId="4" fillId="0" borderId="0" xfId="50" applyNumberFormat="1" applyFont="1" applyFill="1" applyBorder="1" applyAlignment="1">
      <alignment vertical="center"/>
    </xf>
    <xf numFmtId="44" fontId="6" fillId="0" borderId="0" xfId="50" applyNumberFormat="1" applyFont="1" applyFill="1" applyBorder="1" applyAlignment="1">
      <alignment vertical="center"/>
    </xf>
    <xf numFmtId="44" fontId="6" fillId="0" borderId="11" xfId="50" applyNumberFormat="1" applyFont="1" applyFill="1" applyBorder="1" applyAlignment="1">
      <alignment vertical="center"/>
    </xf>
    <xf numFmtId="164" fontId="6" fillId="0" borderId="0" xfId="33" applyFont="1" applyFill="1" applyBorder="1" applyAlignment="1">
      <alignment vertical="center"/>
    </xf>
    <xf numFmtId="4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4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5" fillId="0" borderId="0" xfId="33" applyFont="1" applyAlignment="1">
      <alignment vertical="center"/>
    </xf>
    <xf numFmtId="164" fontId="5" fillId="0" borderId="0" xfId="33" applyFont="1" applyBorder="1" applyAlignment="1">
      <alignment vertical="center"/>
    </xf>
    <xf numFmtId="164" fontId="5" fillId="0" borderId="12" xfId="0" applyNumberFormat="1" applyFont="1" applyBorder="1" applyAlignment="1">
      <alignment vertical="center"/>
    </xf>
    <xf numFmtId="43" fontId="4" fillId="0" borderId="0" xfId="0" applyNumberFormat="1" applyFont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6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67" fontId="4" fillId="0" borderId="0" xfId="0" applyNumberFormat="1" applyFont="1" applyFill="1" applyBorder="1" applyAlignment="1">
      <alignment vertical="center"/>
    </xf>
    <xf numFmtId="44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168" fontId="4" fillId="0" borderId="0" xfId="0" applyNumberFormat="1" applyFont="1" applyFill="1" applyBorder="1" applyAlignment="1">
      <alignment vertical="center"/>
    </xf>
    <xf numFmtId="44" fontId="4" fillId="0" borderId="10" xfId="5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44" fontId="4" fillId="0" borderId="0" xfId="33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69" fontId="6" fillId="0" borderId="0" xfId="0" applyNumberFormat="1" applyFont="1" applyFill="1" applyBorder="1" applyAlignment="1">
      <alignment vertical="center"/>
    </xf>
    <xf numFmtId="168" fontId="6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44" fontId="6" fillId="0" borderId="0" xfId="0" applyNumberFormat="1" applyFont="1" applyFill="1" applyBorder="1" applyAlignment="1">
      <alignment vertical="center"/>
    </xf>
    <xf numFmtId="44" fontId="6" fillId="0" borderId="22" xfId="50" applyNumberFormat="1" applyFont="1" applyFill="1" applyBorder="1" applyAlignment="1">
      <alignment vertical="center"/>
    </xf>
    <xf numFmtId="0" fontId="48" fillId="0" borderId="0" xfId="0" applyFont="1" applyBorder="1" applyAlignment="1">
      <alignment horizontal="left" vertical="center"/>
    </xf>
    <xf numFmtId="44" fontId="48" fillId="0" borderId="0" xfId="5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95">
    <cellStyle name="20% - Énfasis1" xfId="1" builtinId="30" customBuiltin="1"/>
    <cellStyle name="20% - Énfasis1 2" xfId="51"/>
    <cellStyle name="20% - Énfasis2" xfId="2" builtinId="34" customBuiltin="1"/>
    <cellStyle name="20% - Énfasis2 2" xfId="52"/>
    <cellStyle name="20% - Énfasis3" xfId="3" builtinId="38" customBuiltin="1"/>
    <cellStyle name="20% - Énfasis3 2" xfId="53"/>
    <cellStyle name="20% - Énfasis4" xfId="4" builtinId="42" customBuiltin="1"/>
    <cellStyle name="20% - Énfasis4 2" xfId="54"/>
    <cellStyle name="20% - Énfasis5" xfId="5" builtinId="46" customBuiltin="1"/>
    <cellStyle name="20% - Énfasis5 2" xfId="55"/>
    <cellStyle name="20% - Énfasis6" xfId="6" builtinId="50" customBuiltin="1"/>
    <cellStyle name="20% - Énfasis6 2" xfId="56"/>
    <cellStyle name="40% - Énfasis1" xfId="7" builtinId="31" customBuiltin="1"/>
    <cellStyle name="40% - Énfasis1 2" xfId="57"/>
    <cellStyle name="40% - Énfasis2" xfId="8" builtinId="35" customBuiltin="1"/>
    <cellStyle name="40% - Énfasis2 2" xfId="58"/>
    <cellStyle name="40% - Énfasis3" xfId="9" builtinId="39" customBuiltin="1"/>
    <cellStyle name="40% - Énfasis3 2" xfId="59"/>
    <cellStyle name="40% - Énfasis4" xfId="10" builtinId="43" customBuiltin="1"/>
    <cellStyle name="40% - Énfasis4 2" xfId="60"/>
    <cellStyle name="40% - Énfasis5" xfId="11" builtinId="47" customBuiltin="1"/>
    <cellStyle name="40% - Énfasis5 2" xfId="61"/>
    <cellStyle name="40% - Énfasis6" xfId="12" builtinId="51" customBuiltin="1"/>
    <cellStyle name="40% - Énfasis6 2" xfId="62"/>
    <cellStyle name="60% - Énfasis1" xfId="13" builtinId="32" customBuiltin="1"/>
    <cellStyle name="60% - Énfasis1 2" xfId="63"/>
    <cellStyle name="60% - Énfasis2" xfId="14" builtinId="36" customBuiltin="1"/>
    <cellStyle name="60% - Énfasis2 2" xfId="64"/>
    <cellStyle name="60% - Énfasis3" xfId="15" builtinId="40" customBuiltin="1"/>
    <cellStyle name="60% - Énfasis3 2" xfId="65"/>
    <cellStyle name="60% - Énfasis4" xfId="16" builtinId="44" customBuiltin="1"/>
    <cellStyle name="60% - Énfasis4 2" xfId="66"/>
    <cellStyle name="60% - Énfasis5" xfId="17" builtinId="48" customBuiltin="1"/>
    <cellStyle name="60% - Énfasis5 2" xfId="67"/>
    <cellStyle name="60% - Énfasis6" xfId="18" builtinId="52" customBuiltin="1"/>
    <cellStyle name="60% - Énfasis6 2" xfId="68"/>
    <cellStyle name="Buena" xfId="19" builtinId="26" customBuiltin="1"/>
    <cellStyle name="Buena 2" xfId="69"/>
    <cellStyle name="Cálculo" xfId="20" builtinId="22" customBuiltin="1"/>
    <cellStyle name="Cálculo 2" xfId="70"/>
    <cellStyle name="Celda de comprobación" xfId="21" builtinId="23" customBuiltin="1"/>
    <cellStyle name="Celda de comprobación 2" xfId="71"/>
    <cellStyle name="Celda vinculada" xfId="22" builtinId="24" customBuiltin="1"/>
    <cellStyle name="Celda vinculada 2" xfId="72"/>
    <cellStyle name="Encabezado 4" xfId="23" builtinId="19" customBuiltin="1"/>
    <cellStyle name="Encabezado 4 2" xfId="73"/>
    <cellStyle name="Énfasis1" xfId="24" builtinId="29" customBuiltin="1"/>
    <cellStyle name="Énfasis1 2" xfId="74"/>
    <cellStyle name="Énfasis2" xfId="25" builtinId="33" customBuiltin="1"/>
    <cellStyle name="Énfasis2 2" xfId="75"/>
    <cellStyle name="Énfasis3" xfId="26" builtinId="37" customBuiltin="1"/>
    <cellStyle name="Énfasis3 2" xfId="76"/>
    <cellStyle name="Énfasis4" xfId="27" builtinId="41" customBuiltin="1"/>
    <cellStyle name="Énfasis4 2" xfId="77"/>
    <cellStyle name="Énfasis5" xfId="28" builtinId="45" customBuiltin="1"/>
    <cellStyle name="Énfasis5 2" xfId="78"/>
    <cellStyle name="Énfasis6" xfId="29" builtinId="49" customBuiltin="1"/>
    <cellStyle name="Énfasis6 2" xfId="79"/>
    <cellStyle name="Entrada" xfId="30" builtinId="20" customBuiltin="1"/>
    <cellStyle name="Entrada 2" xfId="80"/>
    <cellStyle name="Incorrecto" xfId="31" builtinId="27" customBuiltin="1"/>
    <cellStyle name="Incorrecto 2" xfId="81"/>
    <cellStyle name="Millares 2" xfId="32"/>
    <cellStyle name="Millares 3" xfId="50"/>
    <cellStyle name="Moneda" xfId="33" builtinId="4"/>
    <cellStyle name="Moneda 2" xfId="34"/>
    <cellStyle name="Moneda 3" xfId="35"/>
    <cellStyle name="Moneda 4" xfId="36"/>
    <cellStyle name="Moneda 5" xfId="93"/>
    <cellStyle name="Neutral" xfId="37" builtinId="28" customBuiltin="1"/>
    <cellStyle name="Neutral 2" xfId="82"/>
    <cellStyle name="Normal" xfId="0" builtinId="0"/>
    <cellStyle name="Normal 2" xfId="38"/>
    <cellStyle name="Normal 3" xfId="39"/>
    <cellStyle name="Normal 3 2" xfId="94"/>
    <cellStyle name="Normal 4" xfId="49"/>
    <cellStyle name="Normal 5" xfId="92"/>
    <cellStyle name="Notas" xfId="40" builtinId="10" customBuiltin="1"/>
    <cellStyle name="Notas 2" xfId="83"/>
    <cellStyle name="Salida" xfId="41" builtinId="21" customBuiltin="1"/>
    <cellStyle name="Salida 2" xfId="84"/>
    <cellStyle name="Texto de advertencia" xfId="42" builtinId="11" customBuiltin="1"/>
    <cellStyle name="Texto de advertencia 2" xfId="85"/>
    <cellStyle name="Texto explicativo" xfId="43" builtinId="53" customBuiltin="1"/>
    <cellStyle name="Texto explicativo 2" xfId="86"/>
    <cellStyle name="Título" xfId="44" builtinId="15" customBuiltin="1"/>
    <cellStyle name="Título 1" xfId="45" builtinId="16" customBuiltin="1"/>
    <cellStyle name="Título 1 2" xfId="87"/>
    <cellStyle name="Título 2" xfId="46" builtinId="17" customBuiltin="1"/>
    <cellStyle name="Título 2 2" xfId="88"/>
    <cellStyle name="Título 3" xfId="47" builtinId="18" customBuiltin="1"/>
    <cellStyle name="Título 3 2" xfId="89"/>
    <cellStyle name="Título 4" xfId="90"/>
    <cellStyle name="Total" xfId="48" builtinId="25" customBuiltin="1"/>
    <cellStyle name="Total 2" xfId="9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/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showGridLines="0" tabSelected="1" topLeftCell="A25" zoomScale="85" zoomScaleNormal="85" workbookViewId="0">
      <selection activeCell="K28" sqref="K28"/>
    </sheetView>
  </sheetViews>
  <sheetFormatPr baseColWidth="10" defaultRowHeight="13.5" x14ac:dyDescent="0.2"/>
  <cols>
    <col min="1" max="1" width="45.7109375" style="1" customWidth="1"/>
    <col min="2" max="2" width="16.7109375" style="2" customWidth="1"/>
    <col min="3" max="3" width="1" style="1" customWidth="1"/>
    <col min="4" max="4" width="16.7109375" style="2" customWidth="1"/>
    <col min="5" max="5" width="1" style="2" customWidth="1"/>
    <col min="6" max="6" width="18.7109375" style="1" customWidth="1"/>
    <col min="7" max="7" width="2.85546875" style="1" customWidth="1"/>
    <col min="8" max="8" width="46.85546875" style="1" customWidth="1"/>
    <col min="9" max="9" width="16.7109375" style="2" customWidth="1"/>
    <col min="10" max="10" width="1.140625" style="2" customWidth="1"/>
    <col min="11" max="11" width="16.7109375" style="2" customWidth="1"/>
    <col min="12" max="12" width="3.5703125" style="1" customWidth="1"/>
    <col min="13" max="13" width="18.7109375" style="1" customWidth="1"/>
    <col min="14" max="16384" width="11.42578125" style="1"/>
  </cols>
  <sheetData>
    <row r="1" spans="1:13" ht="36.75" x14ac:dyDescent="0.2">
      <c r="A1" s="57" t="s">
        <v>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23.25" x14ac:dyDescent="0.2">
      <c r="A2" s="58" t="s">
        <v>119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17.25" x14ac:dyDescent="0.2">
      <c r="A3" s="59" t="s">
        <v>16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3" x14ac:dyDescent="0.2">
      <c r="H4" s="3"/>
    </row>
    <row r="5" spans="1:13" ht="15" x14ac:dyDescent="0.2">
      <c r="A5" s="60" t="s">
        <v>0</v>
      </c>
      <c r="B5" s="60"/>
      <c r="C5" s="60"/>
      <c r="D5" s="60"/>
      <c r="E5" s="60"/>
      <c r="F5" s="60"/>
      <c r="H5" s="60" t="s">
        <v>25</v>
      </c>
      <c r="I5" s="60"/>
      <c r="J5" s="60"/>
      <c r="K5" s="60"/>
    </row>
    <row r="6" spans="1:13" x14ac:dyDescent="0.2">
      <c r="A6" s="4"/>
    </row>
    <row r="7" spans="1:13" s="4" customFormat="1" ht="15" x14ac:dyDescent="0.2">
      <c r="A7" s="16" t="s">
        <v>1</v>
      </c>
      <c r="B7" s="5"/>
      <c r="D7" s="5"/>
      <c r="E7" s="5"/>
      <c r="F7" s="6">
        <f>SUM(D8:D22)</f>
        <v>8408863.1699999999</v>
      </c>
      <c r="H7" s="16" t="s">
        <v>1</v>
      </c>
      <c r="I7" s="5"/>
      <c r="J7" s="5"/>
      <c r="K7" s="5"/>
      <c r="M7" s="6">
        <f>SUM(K8:K27)</f>
        <v>3689363.1100000003</v>
      </c>
    </row>
    <row r="8" spans="1:13" x14ac:dyDescent="0.2">
      <c r="A8" s="1" t="s">
        <v>6</v>
      </c>
      <c r="D8" s="2">
        <f>+B9+B10</f>
        <v>634381.18000000005</v>
      </c>
      <c r="H8" s="1" t="s">
        <v>26</v>
      </c>
      <c r="K8" s="2">
        <f>SUM(I9:I11)</f>
        <v>50208.62</v>
      </c>
    </row>
    <row r="9" spans="1:13" x14ac:dyDescent="0.2">
      <c r="A9" s="15" t="s">
        <v>2</v>
      </c>
      <c r="B9" s="2">
        <v>29027.78</v>
      </c>
      <c r="H9" s="15" t="s">
        <v>27</v>
      </c>
      <c r="I9" s="2">
        <v>9871.91</v>
      </c>
    </row>
    <row r="10" spans="1:13" x14ac:dyDescent="0.2">
      <c r="A10" s="15" t="s">
        <v>7</v>
      </c>
      <c r="B10" s="7">
        <v>605353.4</v>
      </c>
      <c r="F10" s="8"/>
      <c r="H10" s="15" t="s">
        <v>28</v>
      </c>
      <c r="I10" s="9">
        <v>36357.589999999997</v>
      </c>
    </row>
    <row r="11" spans="1:13" x14ac:dyDescent="0.2">
      <c r="A11" s="1" t="s">
        <v>29</v>
      </c>
      <c r="D11" s="2">
        <f>SUM(B12:B14)</f>
        <v>1729815.05</v>
      </c>
      <c r="H11" s="15" t="s">
        <v>30</v>
      </c>
      <c r="I11" s="7">
        <v>3979.12</v>
      </c>
    </row>
    <row r="12" spans="1:13" x14ac:dyDescent="0.2">
      <c r="A12" s="15" t="s">
        <v>31</v>
      </c>
      <c r="B12" s="9">
        <v>574200</v>
      </c>
      <c r="C12" s="14"/>
      <c r="D12" s="9"/>
      <c r="H12" s="1" t="s">
        <v>32</v>
      </c>
      <c r="K12" s="2">
        <f>SUM(I13:I15)</f>
        <v>2121227.96</v>
      </c>
    </row>
    <row r="13" spans="1:13" x14ac:dyDescent="0.2">
      <c r="A13" s="15" t="s">
        <v>34</v>
      </c>
      <c r="B13" s="9">
        <v>1140172.28</v>
      </c>
      <c r="C13" s="14"/>
      <c r="D13" s="9"/>
      <c r="H13" s="15" t="s">
        <v>33</v>
      </c>
      <c r="I13" s="9">
        <v>1534959.83</v>
      </c>
    </row>
    <row r="14" spans="1:13" x14ac:dyDescent="0.2">
      <c r="A14" s="15" t="s">
        <v>36</v>
      </c>
      <c r="B14" s="7">
        <v>15442.77</v>
      </c>
      <c r="C14" s="14"/>
      <c r="D14" s="12"/>
      <c r="F14" s="5"/>
      <c r="H14" s="15" t="s">
        <v>35</v>
      </c>
      <c r="I14" s="9">
        <v>543834.76</v>
      </c>
    </row>
    <row r="15" spans="1:13" x14ac:dyDescent="0.2">
      <c r="A15" s="1" t="s">
        <v>38</v>
      </c>
      <c r="B15" s="9"/>
      <c r="C15" s="14"/>
      <c r="D15" s="9">
        <f>+B16+B17+B18</f>
        <v>3777538.7399999998</v>
      </c>
      <c r="F15" s="6"/>
      <c r="H15" s="15" t="s">
        <v>37</v>
      </c>
      <c r="I15" s="7">
        <v>42433.37</v>
      </c>
    </row>
    <row r="16" spans="1:13" x14ac:dyDescent="0.2">
      <c r="A16" s="15" t="s">
        <v>40</v>
      </c>
      <c r="B16" s="9">
        <v>3513825.3</v>
      </c>
      <c r="C16" s="14"/>
      <c r="D16" s="9"/>
      <c r="F16" s="6"/>
      <c r="H16" s="30" t="s">
        <v>39</v>
      </c>
      <c r="I16" s="9"/>
      <c r="K16" s="2">
        <f>+I17</f>
        <v>584386.18000000005</v>
      </c>
    </row>
    <row r="17" spans="1:14" x14ac:dyDescent="0.2">
      <c r="A17" s="15" t="s">
        <v>42</v>
      </c>
      <c r="B17" s="9">
        <v>270015.25</v>
      </c>
      <c r="C17" s="14"/>
      <c r="D17" s="9"/>
      <c r="F17" s="6"/>
      <c r="H17" s="15" t="s">
        <v>41</v>
      </c>
      <c r="I17" s="7">
        <v>584386.18000000005</v>
      </c>
    </row>
    <row r="18" spans="1:14" x14ac:dyDescent="0.2">
      <c r="A18" s="15" t="s">
        <v>44</v>
      </c>
      <c r="B18" s="21">
        <v>-6301.81</v>
      </c>
      <c r="C18" s="14"/>
      <c r="D18" s="9"/>
      <c r="F18" s="6"/>
      <c r="H18" s="1" t="s">
        <v>43</v>
      </c>
      <c r="K18" s="2">
        <f>+I19+I20</f>
        <v>241388.47000000003</v>
      </c>
    </row>
    <row r="19" spans="1:14" x14ac:dyDescent="0.2">
      <c r="A19" s="30" t="s">
        <v>46</v>
      </c>
      <c r="B19" s="18"/>
      <c r="C19" s="14"/>
      <c r="D19" s="9">
        <f>+B20</f>
        <v>488261.69</v>
      </c>
      <c r="F19" s="6"/>
      <c r="H19" s="15" t="s">
        <v>45</v>
      </c>
      <c r="I19" s="2">
        <v>95046.49</v>
      </c>
    </row>
    <row r="20" spans="1:14" x14ac:dyDescent="0.2">
      <c r="A20" s="15" t="s">
        <v>48</v>
      </c>
      <c r="B20" s="21">
        <v>488261.69</v>
      </c>
      <c r="C20" s="14"/>
      <c r="D20" s="9"/>
      <c r="F20" s="6"/>
      <c r="H20" s="15" t="s">
        <v>47</v>
      </c>
      <c r="I20" s="7">
        <v>146341.98000000001</v>
      </c>
    </row>
    <row r="21" spans="1:14" x14ac:dyDescent="0.2">
      <c r="A21" s="1" t="s">
        <v>50</v>
      </c>
      <c r="B21" s="9"/>
      <c r="C21" s="14"/>
      <c r="D21" s="9">
        <f>SUM(B22)</f>
        <v>1778866.51</v>
      </c>
      <c r="F21" s="6"/>
      <c r="H21" s="1" t="s">
        <v>49</v>
      </c>
      <c r="K21" s="2">
        <f>SUM(I22:I24)</f>
        <v>575608.63</v>
      </c>
    </row>
    <row r="22" spans="1:14" x14ac:dyDescent="0.2">
      <c r="A22" s="15" t="s">
        <v>115</v>
      </c>
      <c r="B22" s="7">
        <v>1778866.51</v>
      </c>
      <c r="C22" s="36"/>
      <c r="D22" s="7"/>
      <c r="F22" s="6"/>
      <c r="H22" s="15" t="s">
        <v>51</v>
      </c>
      <c r="I22" s="2">
        <v>33760.519999999997</v>
      </c>
    </row>
    <row r="23" spans="1:14" x14ac:dyDescent="0.2">
      <c r="A23" s="15"/>
      <c r="B23" s="9"/>
      <c r="C23" s="14"/>
      <c r="D23" s="9"/>
      <c r="F23" s="6"/>
      <c r="H23" s="15" t="s">
        <v>52</v>
      </c>
      <c r="I23" s="2">
        <v>27729.1</v>
      </c>
    </row>
    <row r="24" spans="1:14" x14ac:dyDescent="0.2">
      <c r="A24" s="15"/>
      <c r="B24" s="9"/>
      <c r="C24" s="14"/>
      <c r="D24" s="9"/>
      <c r="F24" s="6"/>
      <c r="H24" s="15" t="s">
        <v>53</v>
      </c>
      <c r="I24" s="7">
        <v>514119.01</v>
      </c>
    </row>
    <row r="25" spans="1:14" x14ac:dyDescent="0.2">
      <c r="A25" s="15"/>
      <c r="B25" s="9"/>
      <c r="C25" s="14"/>
      <c r="D25" s="9"/>
      <c r="F25" s="6"/>
      <c r="H25" s="1" t="s">
        <v>116</v>
      </c>
      <c r="K25" s="2">
        <f>+I26</f>
        <v>19781.919999999998</v>
      </c>
    </row>
    <row r="26" spans="1:14" ht="15" x14ac:dyDescent="0.2">
      <c r="A26" s="16" t="s">
        <v>4</v>
      </c>
      <c r="B26" s="1"/>
      <c r="D26" s="1"/>
      <c r="E26" s="1"/>
      <c r="F26" s="6">
        <f>+D27+D33</f>
        <v>239190.09000000008</v>
      </c>
      <c r="H26" s="15" t="s">
        <v>117</v>
      </c>
      <c r="I26" s="2">
        <v>19781.919999999998</v>
      </c>
    </row>
    <row r="27" spans="1:14" x14ac:dyDescent="0.2">
      <c r="A27" s="1" t="s">
        <v>8</v>
      </c>
      <c r="C27" s="2"/>
      <c r="D27" s="2">
        <f>SUM(B28:B32)</f>
        <v>960640.59000000008</v>
      </c>
      <c r="E27" s="1"/>
      <c r="H27" s="1" t="s">
        <v>54</v>
      </c>
      <c r="K27" s="2">
        <f>+I28</f>
        <v>96761.33</v>
      </c>
    </row>
    <row r="28" spans="1:14" x14ac:dyDescent="0.2">
      <c r="A28" s="15" t="s">
        <v>9</v>
      </c>
      <c r="B28" s="2">
        <v>96265.72</v>
      </c>
      <c r="C28" s="2"/>
      <c r="E28" s="1"/>
      <c r="H28" s="15" t="s">
        <v>56</v>
      </c>
      <c r="I28" s="2">
        <v>96761.33</v>
      </c>
      <c r="K28" s="7"/>
    </row>
    <row r="29" spans="1:14" x14ac:dyDescent="0.2">
      <c r="A29" s="15" t="s">
        <v>10</v>
      </c>
      <c r="B29" s="2">
        <v>50792.4</v>
      </c>
      <c r="C29" s="2"/>
      <c r="E29" s="1"/>
    </row>
    <row r="30" spans="1:14" x14ac:dyDescent="0.2">
      <c r="A30" s="15" t="s">
        <v>11</v>
      </c>
      <c r="B30" s="2">
        <v>302678.37</v>
      </c>
      <c r="D30" s="1"/>
      <c r="E30" s="1"/>
    </row>
    <row r="31" spans="1:14" ht="15" x14ac:dyDescent="0.2">
      <c r="A31" s="15" t="s">
        <v>61</v>
      </c>
      <c r="B31" s="2">
        <v>333613.3</v>
      </c>
      <c r="H31" s="16" t="s">
        <v>57</v>
      </c>
      <c r="I31" s="31"/>
      <c r="J31" s="31"/>
      <c r="K31" s="32"/>
      <c r="L31" s="16"/>
      <c r="M31" s="33">
        <f>+M7</f>
        <v>3689363.1100000003</v>
      </c>
    </row>
    <row r="32" spans="1:14" x14ac:dyDescent="0.2">
      <c r="A32" s="15" t="s">
        <v>62</v>
      </c>
      <c r="B32" s="7">
        <v>177290.8</v>
      </c>
      <c r="N32" s="8"/>
    </row>
    <row r="33" spans="1:14" ht="15" x14ac:dyDescent="0.2">
      <c r="A33" s="1" t="s">
        <v>63</v>
      </c>
      <c r="D33" s="18">
        <f>+B34</f>
        <v>-721450.5</v>
      </c>
      <c r="H33" s="29" t="s">
        <v>3</v>
      </c>
      <c r="I33" s="29"/>
      <c r="J33" s="29"/>
      <c r="K33" s="29"/>
    </row>
    <row r="34" spans="1:14" ht="15" x14ac:dyDescent="0.2">
      <c r="A34" s="15" t="s">
        <v>64</v>
      </c>
      <c r="B34" s="21">
        <v>-721450.5</v>
      </c>
      <c r="D34" s="36"/>
      <c r="H34" s="29"/>
      <c r="I34" s="29"/>
      <c r="J34" s="29"/>
      <c r="K34" s="29"/>
    </row>
    <row r="35" spans="1:14" ht="15" x14ac:dyDescent="0.2">
      <c r="H35" s="29"/>
      <c r="I35" s="29"/>
      <c r="J35" s="29"/>
      <c r="K35" s="29"/>
    </row>
    <row r="36" spans="1:14" ht="15" x14ac:dyDescent="0.2">
      <c r="H36" s="29"/>
      <c r="I36" s="29"/>
      <c r="J36" s="29"/>
      <c r="K36" s="29"/>
    </row>
    <row r="37" spans="1:14" ht="15" x14ac:dyDescent="0.2">
      <c r="H37" s="29"/>
      <c r="I37" s="29"/>
      <c r="J37" s="29"/>
      <c r="K37" s="29"/>
    </row>
    <row r="38" spans="1:14" ht="15" x14ac:dyDescent="0.2">
      <c r="A38" s="4"/>
      <c r="B38" s="4"/>
      <c r="C38" s="4"/>
      <c r="D38" s="4"/>
      <c r="E38" s="4"/>
      <c r="F38" s="4"/>
      <c r="H38" s="29"/>
      <c r="I38" s="29"/>
      <c r="J38" s="29"/>
      <c r="K38" s="29"/>
    </row>
    <row r="39" spans="1:14" s="4" customFormat="1" ht="17.25" customHeight="1" x14ac:dyDescent="0.2">
      <c r="A39" s="15"/>
      <c r="B39" s="9"/>
      <c r="C39" s="14"/>
      <c r="D39" s="9"/>
      <c r="E39" s="2"/>
      <c r="F39" s="6"/>
      <c r="G39" s="1"/>
      <c r="H39" s="29"/>
      <c r="I39" s="29"/>
      <c r="J39" s="29"/>
      <c r="K39" s="29"/>
      <c r="L39" s="1"/>
      <c r="M39" s="1"/>
      <c r="N39" s="1"/>
    </row>
    <row r="40" spans="1:14" s="4" customFormat="1" ht="17.25" customHeight="1" x14ac:dyDescent="0.2">
      <c r="A40" s="15"/>
      <c r="B40" s="9"/>
      <c r="C40" s="1"/>
      <c r="H40" s="4" t="s">
        <v>3</v>
      </c>
      <c r="K40" s="2"/>
      <c r="L40" s="2"/>
      <c r="M40" s="2">
        <f>+K41+K43</f>
        <v>4958690.1500000004</v>
      </c>
      <c r="N40" s="1"/>
    </row>
    <row r="41" spans="1:14" x14ac:dyDescent="0.2">
      <c r="A41" s="15"/>
      <c r="B41" s="9"/>
      <c r="D41" s="4"/>
      <c r="E41" s="4"/>
      <c r="F41" s="4"/>
      <c r="H41" s="1" t="s">
        <v>13</v>
      </c>
      <c r="K41" s="2">
        <f>+I42</f>
        <v>5300000</v>
      </c>
      <c r="L41" s="2"/>
      <c r="M41" s="2"/>
    </row>
    <row r="42" spans="1:14" x14ac:dyDescent="0.2">
      <c r="A42" s="15"/>
      <c r="D42" s="4"/>
      <c r="E42" s="4"/>
      <c r="F42" s="4"/>
      <c r="H42" s="15" t="s">
        <v>14</v>
      </c>
      <c r="I42" s="7">
        <v>5300000</v>
      </c>
      <c r="L42" s="9"/>
      <c r="M42" s="9"/>
    </row>
    <row r="43" spans="1:14" x14ac:dyDescent="0.2">
      <c r="A43" s="15"/>
      <c r="D43" s="4"/>
      <c r="E43" s="4"/>
      <c r="F43" s="4"/>
      <c r="H43" s="1" t="s">
        <v>58</v>
      </c>
      <c r="K43" s="18">
        <f>+I44+I45</f>
        <v>-341309.85</v>
      </c>
    </row>
    <row r="44" spans="1:14" x14ac:dyDescent="0.2">
      <c r="A44" s="15"/>
      <c r="B44" s="9"/>
      <c r="C44" s="14"/>
      <c r="D44" s="9"/>
      <c r="E44" s="4"/>
      <c r="F44" s="4"/>
      <c r="H44" s="15" t="s">
        <v>118</v>
      </c>
      <c r="I44" s="18">
        <f>-175375.39</f>
        <v>-175375.39</v>
      </c>
      <c r="J44" s="9"/>
      <c r="K44" s="9"/>
    </row>
    <row r="45" spans="1:14" x14ac:dyDescent="0.2">
      <c r="A45" s="15"/>
      <c r="B45" s="9"/>
      <c r="C45" s="14"/>
      <c r="D45" s="9"/>
      <c r="E45" s="4"/>
      <c r="F45" s="4"/>
      <c r="H45" s="15" t="s">
        <v>59</v>
      </c>
      <c r="I45" s="21">
        <v>-165934.46</v>
      </c>
      <c r="K45" s="7"/>
      <c r="N45" s="34"/>
    </row>
    <row r="46" spans="1:14" x14ac:dyDescent="0.2">
      <c r="N46" s="34"/>
    </row>
    <row r="48" spans="1:14" ht="15" x14ac:dyDescent="0.2">
      <c r="H48" s="16" t="s">
        <v>60</v>
      </c>
      <c r="I48" s="31"/>
      <c r="J48" s="31"/>
      <c r="K48" s="32"/>
      <c r="L48" s="16"/>
      <c r="M48" s="33">
        <f>+M40</f>
        <v>4958690.1500000004</v>
      </c>
    </row>
    <row r="49" spans="1:14" ht="15" x14ac:dyDescent="0.2">
      <c r="H49" s="16"/>
      <c r="I49" s="31"/>
      <c r="J49" s="31"/>
      <c r="K49" s="32"/>
      <c r="L49" s="16"/>
      <c r="M49" s="35"/>
    </row>
    <row r="55" spans="1:14" ht="16.7" customHeight="1" x14ac:dyDescent="0.2"/>
    <row r="56" spans="1:14" x14ac:dyDescent="0.2">
      <c r="A56" s="15"/>
      <c r="B56" s="18"/>
      <c r="D56" s="14"/>
    </row>
    <row r="57" spans="1:14" ht="11.25" customHeight="1" x14ac:dyDescent="0.2">
      <c r="A57" s="15"/>
      <c r="B57" s="18"/>
      <c r="D57" s="14"/>
    </row>
    <row r="58" spans="1:14" ht="13.5" customHeight="1" x14ac:dyDescent="0.2">
      <c r="A58" s="15"/>
      <c r="B58" s="18"/>
      <c r="D58" s="14"/>
    </row>
    <row r="59" spans="1:14" ht="15.75" thickBot="1" x14ac:dyDescent="0.25">
      <c r="A59" s="29" t="s">
        <v>12</v>
      </c>
      <c r="B59" s="13"/>
      <c r="C59" s="13"/>
      <c r="D59" s="13"/>
      <c r="F59" s="17">
        <f>SUM(F7:F29)</f>
        <v>8648053.2599999998</v>
      </c>
      <c r="H59" s="29" t="s">
        <v>15</v>
      </c>
      <c r="I59" s="13"/>
      <c r="J59" s="13"/>
      <c r="K59" s="13"/>
      <c r="L59" s="2"/>
      <c r="M59" s="17">
        <f>+M31+M48</f>
        <v>8648053.2600000016</v>
      </c>
    </row>
    <row r="60" spans="1:14" ht="11.25" customHeight="1" thickTop="1" x14ac:dyDescent="0.2">
      <c r="M60" s="28"/>
    </row>
    <row r="62" spans="1:14" x14ac:dyDescent="0.2">
      <c r="I62" s="9"/>
      <c r="J62" s="11"/>
      <c r="K62" s="11"/>
      <c r="L62" s="14"/>
      <c r="M62" s="12"/>
    </row>
    <row r="63" spans="1:14" x14ac:dyDescent="0.2">
      <c r="H63" s="14"/>
      <c r="I63" s="9"/>
      <c r="J63" s="11"/>
      <c r="K63" s="11"/>
      <c r="L63" s="14"/>
      <c r="M63" s="14"/>
    </row>
    <row r="64" spans="1:14" s="14" customFormat="1" ht="37.5" customHeight="1" x14ac:dyDescent="0.2">
      <c r="A64" s="1"/>
      <c r="B64" s="2"/>
      <c r="C64" s="1"/>
      <c r="D64" s="2"/>
      <c r="E64" s="2"/>
      <c r="F64" s="1"/>
      <c r="I64" s="9"/>
      <c r="J64" s="9"/>
      <c r="K64" s="9"/>
      <c r="L64" s="12"/>
      <c r="N64" s="1"/>
    </row>
    <row r="65" spans="1:14" s="14" customFormat="1" ht="18" customHeight="1" x14ac:dyDescent="0.2">
      <c r="A65" s="1"/>
      <c r="B65" s="2"/>
      <c r="C65" s="1"/>
      <c r="D65" s="2"/>
      <c r="E65" s="2"/>
      <c r="F65" s="1"/>
      <c r="H65" s="10"/>
      <c r="I65" s="9"/>
      <c r="J65" s="9"/>
      <c r="K65" s="9"/>
      <c r="L65" s="12"/>
      <c r="N65" s="1"/>
    </row>
    <row r="66" spans="1:14" ht="18.75" customHeight="1" x14ac:dyDescent="0.2">
      <c r="A66" s="14"/>
      <c r="B66" s="9"/>
      <c r="C66" s="14"/>
      <c r="D66" s="9"/>
      <c r="E66" s="9"/>
      <c r="F66" s="14"/>
      <c r="G66" s="14"/>
      <c r="H66" s="10"/>
      <c r="I66" s="9"/>
      <c r="J66" s="9"/>
      <c r="K66" s="9"/>
      <c r="L66" s="14"/>
      <c r="M66" s="14"/>
    </row>
    <row r="67" spans="1:14" ht="14.25" x14ac:dyDescent="0.2">
      <c r="A67" s="14"/>
      <c r="B67" s="14"/>
      <c r="C67" s="14"/>
      <c r="D67" s="14"/>
      <c r="E67" s="14"/>
      <c r="F67" s="14"/>
      <c r="G67" s="14"/>
      <c r="H67" s="14"/>
      <c r="I67" s="19"/>
      <c r="J67" s="20"/>
      <c r="K67" s="37"/>
      <c r="L67" s="14"/>
      <c r="M67" s="14"/>
    </row>
    <row r="68" spans="1:14" x14ac:dyDescent="0.2">
      <c r="A68" s="14"/>
      <c r="B68" s="9"/>
      <c r="C68" s="14"/>
      <c r="D68" s="9"/>
      <c r="E68" s="9"/>
      <c r="F68" s="14"/>
      <c r="H68" s="14"/>
      <c r="I68" s="9"/>
      <c r="J68" s="9"/>
      <c r="K68" s="9"/>
      <c r="L68" s="14"/>
      <c r="M68" s="14"/>
    </row>
    <row r="69" spans="1:14" x14ac:dyDescent="0.2">
      <c r="A69" s="14"/>
      <c r="B69" s="9"/>
      <c r="C69" s="14"/>
      <c r="D69" s="9"/>
      <c r="E69" s="9"/>
      <c r="F69" s="14"/>
      <c r="H69" s="14"/>
      <c r="I69" s="9"/>
      <c r="J69" s="9"/>
      <c r="K69" s="9"/>
      <c r="L69" s="14"/>
      <c r="M69" s="14"/>
    </row>
    <row r="70" spans="1:14" ht="14.25" x14ac:dyDescent="0.2">
      <c r="H70" s="19"/>
      <c r="N70" s="14"/>
    </row>
    <row r="71" spans="1:14" x14ac:dyDescent="0.2">
      <c r="H71" s="14"/>
      <c r="N71" s="14"/>
    </row>
    <row r="72" spans="1:14" x14ac:dyDescent="0.2">
      <c r="H72" s="14"/>
    </row>
  </sheetData>
  <mergeCells count="5">
    <mergeCell ref="A1:M1"/>
    <mergeCell ref="A2:M2"/>
    <mergeCell ref="A3:M3"/>
    <mergeCell ref="A5:F5"/>
    <mergeCell ref="H5:K5"/>
  </mergeCells>
  <pageMargins left="0.59055118110236227" right="0" top="0.23622047244094491" bottom="3.937007874015748E-2" header="0.31496062992125984" footer="0.31496062992125984"/>
  <pageSetup scale="6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G89"/>
  <sheetViews>
    <sheetView showGridLines="0" zoomScale="90" zoomScaleNormal="90" workbookViewId="0">
      <selection activeCell="B80" sqref="B80"/>
    </sheetView>
  </sheetViews>
  <sheetFormatPr baseColWidth="10" defaultRowHeight="13.5" x14ac:dyDescent="0.2"/>
  <cols>
    <col min="1" max="1" width="71.28515625" style="14" customWidth="1"/>
    <col min="2" max="2" width="16.7109375" style="22" customWidth="1"/>
    <col min="3" max="3" width="1.28515625" style="39" customWidth="1"/>
    <col min="4" max="4" width="18.7109375" style="39" customWidth="1"/>
    <col min="5" max="5" width="15.7109375" style="1" bestFit="1" customWidth="1"/>
    <col min="6" max="7" width="15.42578125" style="1" bestFit="1" customWidth="1"/>
    <col min="8" max="16384" width="11.42578125" style="1"/>
  </cols>
  <sheetData>
    <row r="1" spans="1:4" ht="22.5" x14ac:dyDescent="0.2">
      <c r="A1" s="61" t="s">
        <v>5</v>
      </c>
      <c r="B1" s="61"/>
      <c r="C1" s="61"/>
      <c r="D1" s="61"/>
    </row>
    <row r="2" spans="1:4" ht="18.75" customHeight="1" x14ac:dyDescent="0.2">
      <c r="A2" s="61" t="s">
        <v>23</v>
      </c>
      <c r="B2" s="61"/>
      <c r="C2" s="61"/>
      <c r="D2" s="61"/>
    </row>
    <row r="3" spans="1:4" ht="19.5" customHeight="1" x14ac:dyDescent="0.2">
      <c r="A3" s="61" t="s">
        <v>24</v>
      </c>
      <c r="B3" s="61"/>
      <c r="C3" s="61"/>
      <c r="D3" s="61"/>
    </row>
    <row r="4" spans="1:4" x14ac:dyDescent="0.2">
      <c r="A4" s="62" t="s">
        <v>16</v>
      </c>
      <c r="B4" s="62"/>
      <c r="C4" s="62"/>
      <c r="D4" s="62"/>
    </row>
    <row r="6" spans="1:4" ht="14.25" x14ac:dyDescent="0.2">
      <c r="A6" s="38" t="s">
        <v>65</v>
      </c>
    </row>
    <row r="7" spans="1:4" ht="12.95" customHeight="1" x14ac:dyDescent="0.2">
      <c r="A7" s="40" t="s">
        <v>66</v>
      </c>
      <c r="C7" s="41"/>
      <c r="D7" s="42">
        <f>SUM(B8:B9)</f>
        <v>6989162.8899999997</v>
      </c>
    </row>
    <row r="8" spans="1:4" ht="12.95" customHeight="1" x14ac:dyDescent="0.2">
      <c r="A8" s="43" t="s">
        <v>67</v>
      </c>
      <c r="B8" s="22">
        <v>7022555.1799999997</v>
      </c>
      <c r="C8" s="44"/>
    </row>
    <row r="9" spans="1:4" ht="12.95" customHeight="1" x14ac:dyDescent="0.2">
      <c r="A9" s="43" t="s">
        <v>68</v>
      </c>
      <c r="B9" s="45">
        <v>-33392.29</v>
      </c>
      <c r="C9" s="44"/>
    </row>
    <row r="10" spans="1:4" ht="12.95" customHeight="1" x14ac:dyDescent="0.2">
      <c r="A10" s="40" t="s">
        <v>69</v>
      </c>
      <c r="C10" s="44"/>
      <c r="D10" s="42">
        <f>+B11+B12</f>
        <v>9200112.1600000001</v>
      </c>
    </row>
    <row r="11" spans="1:4" ht="12.95" customHeight="1" x14ac:dyDescent="0.2">
      <c r="A11" s="43" t="s">
        <v>70</v>
      </c>
      <c r="B11" s="22">
        <v>1934906.45</v>
      </c>
      <c r="C11" s="44"/>
    </row>
    <row r="12" spans="1:4" ht="12.95" customHeight="1" x14ac:dyDescent="0.2">
      <c r="A12" s="43" t="s">
        <v>71</v>
      </c>
      <c r="B12" s="45">
        <v>7265205.71</v>
      </c>
      <c r="C12" s="44"/>
    </row>
    <row r="13" spans="1:4" ht="12.95" customHeight="1" x14ac:dyDescent="0.2">
      <c r="A13" s="40" t="s">
        <v>72</v>
      </c>
      <c r="C13" s="44"/>
      <c r="D13" s="42">
        <f>+B14</f>
        <v>1428648.74</v>
      </c>
    </row>
    <row r="14" spans="1:4" ht="12.95" customHeight="1" x14ac:dyDescent="0.2">
      <c r="A14" s="43" t="s">
        <v>73</v>
      </c>
      <c r="B14" s="45">
        <v>1428648.74</v>
      </c>
      <c r="C14" s="44"/>
    </row>
    <row r="15" spans="1:4" ht="12.95" customHeight="1" x14ac:dyDescent="0.2">
      <c r="A15" s="43" t="s">
        <v>74</v>
      </c>
      <c r="C15" s="44"/>
      <c r="D15" s="42">
        <f>+B16</f>
        <v>825284.69</v>
      </c>
    </row>
    <row r="16" spans="1:4" ht="12.95" customHeight="1" x14ac:dyDescent="0.2">
      <c r="A16" s="43" t="s">
        <v>73</v>
      </c>
      <c r="B16" s="45">
        <v>825284.69</v>
      </c>
      <c r="C16" s="44"/>
    </row>
    <row r="17" spans="1:7" ht="12.95" customHeight="1" x14ac:dyDescent="0.2">
      <c r="A17" s="40" t="s">
        <v>75</v>
      </c>
      <c r="C17" s="44"/>
      <c r="D17" s="42">
        <f>SUM(B18:B20)</f>
        <v>259505.81</v>
      </c>
    </row>
    <row r="18" spans="1:7" ht="12.95" customHeight="1" x14ac:dyDescent="0.2">
      <c r="A18" s="43" t="s">
        <v>76</v>
      </c>
      <c r="B18" s="22">
        <v>71227.73</v>
      </c>
      <c r="C18" s="44"/>
    </row>
    <row r="19" spans="1:7" ht="12.95" customHeight="1" x14ac:dyDescent="0.2">
      <c r="A19" s="43" t="s">
        <v>77</v>
      </c>
      <c r="B19" s="22">
        <v>44333.85</v>
      </c>
      <c r="C19" s="44"/>
    </row>
    <row r="20" spans="1:7" ht="12.95" customHeight="1" x14ac:dyDescent="0.2">
      <c r="A20" s="43" t="s">
        <v>55</v>
      </c>
      <c r="B20" s="45">
        <v>143944.23000000001</v>
      </c>
      <c r="C20" s="44"/>
    </row>
    <row r="21" spans="1:7" ht="18" customHeight="1" x14ac:dyDescent="0.2">
      <c r="A21" s="46" t="s">
        <v>78</v>
      </c>
      <c r="C21" s="27"/>
      <c r="D21" s="26">
        <f>SUM(D6:D19)</f>
        <v>18702714.289999999</v>
      </c>
      <c r="E21" s="28"/>
      <c r="F21" s="28"/>
      <c r="G21" s="28"/>
    </row>
    <row r="22" spans="1:7" x14ac:dyDescent="0.2">
      <c r="A22" s="43"/>
      <c r="C22" s="44"/>
    </row>
    <row r="23" spans="1:7" ht="14.25" x14ac:dyDescent="0.2">
      <c r="A23" s="38" t="s">
        <v>79</v>
      </c>
      <c r="C23" s="44"/>
    </row>
    <row r="24" spans="1:7" ht="12.95" customHeight="1" x14ac:dyDescent="0.2">
      <c r="A24" s="40" t="s">
        <v>80</v>
      </c>
      <c r="C24" s="44"/>
      <c r="D24" s="42">
        <f>+B25+B26</f>
        <v>-5322421.83</v>
      </c>
    </row>
    <row r="25" spans="1:7" ht="12.95" customHeight="1" x14ac:dyDescent="0.2">
      <c r="A25" s="43" t="s">
        <v>81</v>
      </c>
      <c r="B25" s="47">
        <v>-5322421.83</v>
      </c>
      <c r="C25" s="44"/>
    </row>
    <row r="26" spans="1:7" ht="12.95" customHeight="1" x14ac:dyDescent="0.2">
      <c r="A26" s="43" t="s">
        <v>82</v>
      </c>
      <c r="B26" s="45">
        <v>0</v>
      </c>
      <c r="C26" s="44"/>
    </row>
    <row r="27" spans="1:7" ht="12.95" customHeight="1" x14ac:dyDescent="0.2">
      <c r="A27" s="40" t="s">
        <v>83</v>
      </c>
      <c r="C27" s="44"/>
      <c r="D27" s="42">
        <f>+B28</f>
        <v>782889.17</v>
      </c>
    </row>
    <row r="28" spans="1:7" ht="12.95" customHeight="1" x14ac:dyDescent="0.2">
      <c r="A28" s="43" t="s">
        <v>73</v>
      </c>
      <c r="B28" s="45">
        <v>782889.17</v>
      </c>
      <c r="C28" s="44"/>
    </row>
    <row r="29" spans="1:7" ht="12.95" customHeight="1" x14ac:dyDescent="0.2">
      <c r="A29" s="40" t="s">
        <v>84</v>
      </c>
      <c r="C29" s="44"/>
      <c r="D29" s="42">
        <f>+B30</f>
        <v>-2890407.91</v>
      </c>
    </row>
    <row r="30" spans="1:7" ht="12.95" customHeight="1" x14ac:dyDescent="0.2">
      <c r="A30" s="43" t="s">
        <v>73</v>
      </c>
      <c r="B30" s="45">
        <v>-2890407.91</v>
      </c>
      <c r="C30" s="44"/>
    </row>
    <row r="31" spans="1:7" ht="12.95" customHeight="1" x14ac:dyDescent="0.2">
      <c r="A31" s="40" t="s">
        <v>85</v>
      </c>
      <c r="C31" s="44"/>
      <c r="D31" s="42">
        <f>+B32+B34+B33</f>
        <v>-8927028.1500000004</v>
      </c>
    </row>
    <row r="32" spans="1:7" ht="12.95" customHeight="1" x14ac:dyDescent="0.2">
      <c r="A32" s="43" t="s">
        <v>70</v>
      </c>
      <c r="B32" s="22">
        <v>-1646917.81</v>
      </c>
      <c r="C32" s="44"/>
    </row>
    <row r="33" spans="1:4" ht="12.95" customHeight="1" x14ac:dyDescent="0.2">
      <c r="A33" s="43" t="s">
        <v>86</v>
      </c>
      <c r="B33" s="22">
        <v>0</v>
      </c>
      <c r="C33" s="44"/>
    </row>
    <row r="34" spans="1:4" ht="12.95" customHeight="1" x14ac:dyDescent="0.2">
      <c r="A34" s="43" t="s">
        <v>71</v>
      </c>
      <c r="B34" s="45">
        <v>-7280110.3399999999</v>
      </c>
      <c r="C34" s="44"/>
    </row>
    <row r="35" spans="1:4" ht="12.95" customHeight="1" x14ac:dyDescent="0.2">
      <c r="A35" s="40" t="s">
        <v>87</v>
      </c>
      <c r="C35" s="44"/>
      <c r="D35" s="42">
        <f>SUM(B36:B38)</f>
        <v>-2264996.8199999998</v>
      </c>
    </row>
    <row r="36" spans="1:4" ht="12.95" customHeight="1" x14ac:dyDescent="0.2">
      <c r="A36" s="43" t="s">
        <v>88</v>
      </c>
      <c r="B36" s="22">
        <v>-1176606.56</v>
      </c>
      <c r="C36" s="44"/>
    </row>
    <row r="37" spans="1:4" ht="12.95" customHeight="1" x14ac:dyDescent="0.2">
      <c r="A37" s="43" t="s">
        <v>89</v>
      </c>
      <c r="B37" s="22">
        <v>-31848.13</v>
      </c>
      <c r="C37" s="44"/>
    </row>
    <row r="38" spans="1:4" ht="12.95" customHeight="1" x14ac:dyDescent="0.2">
      <c r="A38" s="43" t="s">
        <v>90</v>
      </c>
      <c r="B38" s="45">
        <v>-1056542.1299999999</v>
      </c>
      <c r="C38" s="44"/>
    </row>
    <row r="39" spans="1:4" ht="18" customHeight="1" x14ac:dyDescent="0.2">
      <c r="A39" s="46" t="s">
        <v>91</v>
      </c>
      <c r="C39" s="27"/>
      <c r="D39" s="26">
        <f>SUM(D24:D38)</f>
        <v>-18621965.539999999</v>
      </c>
    </row>
    <row r="40" spans="1:4" ht="8.1" customHeight="1" x14ac:dyDescent="0.2">
      <c r="A40" s="46"/>
      <c r="C40" s="27"/>
      <c r="D40" s="23"/>
    </row>
    <row r="41" spans="1:4" ht="18" customHeight="1" x14ac:dyDescent="0.2">
      <c r="A41" s="46" t="s">
        <v>92</v>
      </c>
      <c r="C41" s="27"/>
      <c r="D41" s="23">
        <v>-2251.9</v>
      </c>
    </row>
    <row r="42" spans="1:4" ht="8.1" customHeight="1" x14ac:dyDescent="0.2">
      <c r="A42" s="46"/>
      <c r="C42" s="27"/>
      <c r="D42" s="23"/>
    </row>
    <row r="43" spans="1:4" s="4" customFormat="1" ht="18" customHeight="1" x14ac:dyDescent="0.2">
      <c r="A43" s="46" t="s">
        <v>93</v>
      </c>
      <c r="B43" s="48"/>
      <c r="C43" s="49"/>
      <c r="D43" s="26">
        <f>+D21+D39+D41</f>
        <v>78496.850000000006</v>
      </c>
    </row>
    <row r="44" spans="1:4" ht="3.75" customHeight="1" x14ac:dyDescent="0.2">
      <c r="A44" s="43"/>
      <c r="B44" s="23"/>
      <c r="C44" s="50"/>
    </row>
    <row r="45" spans="1:4" ht="14.25" x14ac:dyDescent="0.2">
      <c r="A45" s="51" t="s">
        <v>22</v>
      </c>
      <c r="C45" s="41"/>
    </row>
    <row r="46" spans="1:4" ht="12.95" customHeight="1" x14ac:dyDescent="0.2">
      <c r="A46" s="40" t="s">
        <v>94</v>
      </c>
      <c r="C46" s="44"/>
      <c r="D46" s="42">
        <f>+B47</f>
        <v>-219.26</v>
      </c>
    </row>
    <row r="47" spans="1:4" ht="12.95" customHeight="1" x14ac:dyDescent="0.2">
      <c r="A47" s="43" t="s">
        <v>95</v>
      </c>
      <c r="B47" s="45">
        <v>-219.26</v>
      </c>
      <c r="C47" s="44"/>
    </row>
    <row r="48" spans="1:4" ht="12.95" customHeight="1" x14ac:dyDescent="0.2">
      <c r="A48" s="40" t="s">
        <v>21</v>
      </c>
      <c r="C48" s="44"/>
      <c r="D48" s="42">
        <f>SUM(B49:B55)</f>
        <v>-555297.84</v>
      </c>
    </row>
    <row r="49" spans="1:5" ht="12.95" customHeight="1" x14ac:dyDescent="0.2">
      <c r="A49" s="43" t="s">
        <v>96</v>
      </c>
      <c r="B49" s="22">
        <f>-212196.88-395</f>
        <v>-212591.88</v>
      </c>
      <c r="C49" s="44"/>
    </row>
    <row r="50" spans="1:5" ht="12.95" hidden="1" customHeight="1" x14ac:dyDescent="0.2">
      <c r="A50" s="43" t="s">
        <v>97</v>
      </c>
      <c r="B50" s="22">
        <v>0</v>
      </c>
      <c r="C50" s="44"/>
      <c r="E50" s="28"/>
    </row>
    <row r="51" spans="1:5" ht="12.95" customHeight="1" x14ac:dyDescent="0.2">
      <c r="A51" s="43" t="s">
        <v>98</v>
      </c>
      <c r="B51" s="22">
        <v>-163328.06</v>
      </c>
      <c r="C51" s="44"/>
    </row>
    <row r="52" spans="1:5" ht="12.95" customHeight="1" x14ac:dyDescent="0.2">
      <c r="A52" s="43" t="s">
        <v>99</v>
      </c>
      <c r="B52" s="22">
        <v>-26165.03</v>
      </c>
      <c r="C52" s="44"/>
    </row>
    <row r="53" spans="1:5" ht="12.95" customHeight="1" x14ac:dyDescent="0.2">
      <c r="A53" s="43" t="s">
        <v>100</v>
      </c>
      <c r="B53" s="22">
        <v>-50537.54</v>
      </c>
      <c r="C53" s="44"/>
    </row>
    <row r="54" spans="1:5" ht="12.95" customHeight="1" x14ac:dyDescent="0.2">
      <c r="A54" s="43" t="s">
        <v>20</v>
      </c>
      <c r="B54" s="22">
        <v>-50945.83</v>
      </c>
      <c r="C54" s="44"/>
    </row>
    <row r="55" spans="1:5" ht="12.95" customHeight="1" x14ac:dyDescent="0.2">
      <c r="A55" s="43" t="s">
        <v>101</v>
      </c>
      <c r="B55" s="45">
        <v>-51729.5</v>
      </c>
      <c r="C55" s="44"/>
    </row>
    <row r="56" spans="1:5" ht="18" customHeight="1" x14ac:dyDescent="0.2">
      <c r="A56" s="46" t="s">
        <v>19</v>
      </c>
      <c r="B56" s="52"/>
      <c r="C56" s="27"/>
      <c r="D56" s="26">
        <f>SUM(D46:D54)</f>
        <v>-555517.1</v>
      </c>
    </row>
    <row r="57" spans="1:5" ht="18" customHeight="1" x14ac:dyDescent="0.2">
      <c r="A57" s="46"/>
      <c r="B57" s="52"/>
      <c r="C57" s="27"/>
      <c r="D57" s="23"/>
    </row>
    <row r="58" spans="1:5" ht="18" customHeight="1" x14ac:dyDescent="0.2">
      <c r="A58" s="46" t="s">
        <v>18</v>
      </c>
      <c r="C58" s="27"/>
      <c r="D58" s="26">
        <f>+D56+D43</f>
        <v>-477020.25</v>
      </c>
    </row>
    <row r="59" spans="1:5" ht="6" customHeight="1" x14ac:dyDescent="0.2">
      <c r="A59" s="46"/>
      <c r="B59" s="52"/>
      <c r="C59" s="27"/>
      <c r="D59" s="23"/>
    </row>
    <row r="60" spans="1:5" ht="18" customHeight="1" x14ac:dyDescent="0.2">
      <c r="A60" s="51" t="s">
        <v>102</v>
      </c>
      <c r="B60" s="52"/>
      <c r="C60" s="27"/>
      <c r="D60" s="23"/>
    </row>
    <row r="61" spans="1:5" ht="12.95" customHeight="1" x14ac:dyDescent="0.2">
      <c r="A61" s="40" t="s">
        <v>103</v>
      </c>
      <c r="C61" s="44"/>
      <c r="D61" s="42">
        <f>+B62</f>
        <v>339809.55</v>
      </c>
    </row>
    <row r="62" spans="1:5" ht="12.95" customHeight="1" x14ac:dyDescent="0.2">
      <c r="A62" s="43" t="s">
        <v>104</v>
      </c>
      <c r="B62" s="45">
        <v>339809.55</v>
      </c>
      <c r="C62" s="44"/>
    </row>
    <row r="63" spans="1:5" ht="12.95" customHeight="1" x14ac:dyDescent="0.2">
      <c r="A63" s="40" t="s">
        <v>105</v>
      </c>
      <c r="C63" s="44"/>
      <c r="D63" s="42">
        <f>+B64+B65</f>
        <v>3574.95</v>
      </c>
    </row>
    <row r="64" spans="1:5" ht="12.95" customHeight="1" x14ac:dyDescent="0.2">
      <c r="A64" s="43" t="s">
        <v>106</v>
      </c>
      <c r="B64" s="22">
        <v>0</v>
      </c>
      <c r="C64" s="44"/>
    </row>
    <row r="65" spans="1:6" ht="12.95" customHeight="1" x14ac:dyDescent="0.2">
      <c r="A65" s="43" t="s">
        <v>107</v>
      </c>
      <c r="B65" s="45">
        <v>3574.95</v>
      </c>
      <c r="C65" s="44"/>
    </row>
    <row r="66" spans="1:6" ht="12.95" customHeight="1" x14ac:dyDescent="0.2">
      <c r="A66" s="40" t="s">
        <v>108</v>
      </c>
      <c r="C66" s="44"/>
      <c r="D66" s="42">
        <f>+B67+B68</f>
        <v>-41739.64</v>
      </c>
    </row>
    <row r="67" spans="1:6" ht="12.95" customHeight="1" x14ac:dyDescent="0.2">
      <c r="A67" s="43" t="s">
        <v>109</v>
      </c>
      <c r="B67" s="22">
        <v>0</v>
      </c>
      <c r="C67" s="44"/>
    </row>
    <row r="68" spans="1:6" ht="12.95" customHeight="1" x14ac:dyDescent="0.2">
      <c r="A68" s="43" t="s">
        <v>110</v>
      </c>
      <c r="B68" s="45">
        <v>-41739.64</v>
      </c>
      <c r="C68" s="44"/>
    </row>
    <row r="69" spans="1:6" ht="12.95" customHeight="1" x14ac:dyDescent="0.2">
      <c r="A69" s="43"/>
      <c r="C69" s="44"/>
    </row>
    <row r="70" spans="1:6" ht="12.95" customHeight="1" x14ac:dyDescent="0.2">
      <c r="A70" s="43"/>
      <c r="C70" s="44"/>
    </row>
    <row r="71" spans="1:6" ht="18" customHeight="1" x14ac:dyDescent="0.2">
      <c r="A71" s="46" t="s">
        <v>111</v>
      </c>
      <c r="C71" s="44"/>
      <c r="D71" s="26">
        <f>SUM(D61:D67)</f>
        <v>301644.86</v>
      </c>
    </row>
    <row r="72" spans="1:6" ht="14.25" customHeight="1" x14ac:dyDescent="0.2">
      <c r="A72" s="46"/>
      <c r="C72" s="44"/>
      <c r="D72" s="53"/>
    </row>
    <row r="73" spans="1:6" ht="21" customHeight="1" thickBot="1" x14ac:dyDescent="0.25">
      <c r="A73" s="46" t="s">
        <v>112</v>
      </c>
      <c r="B73" s="52"/>
      <c r="C73" s="25"/>
      <c r="D73" s="54">
        <f>+D58+D71</f>
        <v>-175375.39</v>
      </c>
      <c r="E73" s="28"/>
      <c r="F73" s="28"/>
    </row>
    <row r="74" spans="1:6" x14ac:dyDescent="0.2">
      <c r="A74" s="43"/>
      <c r="C74" s="41"/>
    </row>
    <row r="75" spans="1:6" ht="16.5" x14ac:dyDescent="0.2">
      <c r="A75" s="55" t="s">
        <v>113</v>
      </c>
      <c r="B75" s="56"/>
      <c r="D75" s="42">
        <v>0</v>
      </c>
    </row>
    <row r="76" spans="1:6" ht="16.5" x14ac:dyDescent="0.2">
      <c r="A76" s="55" t="s">
        <v>114</v>
      </c>
      <c r="B76" s="56"/>
      <c r="D76" s="42">
        <v>0</v>
      </c>
    </row>
    <row r="77" spans="1:6" ht="9.75" customHeight="1" x14ac:dyDescent="0.2">
      <c r="A77" s="55"/>
      <c r="B77" s="56"/>
    </row>
    <row r="78" spans="1:6" ht="21" customHeight="1" thickBot="1" x14ac:dyDescent="0.25">
      <c r="A78" s="46" t="s">
        <v>17</v>
      </c>
      <c r="B78" s="52"/>
      <c r="C78" s="25"/>
      <c r="D78" s="24">
        <f>+D73</f>
        <v>-175375.39</v>
      </c>
      <c r="E78" s="28"/>
      <c r="F78" s="8"/>
    </row>
    <row r="79" spans="1:6" ht="9.75" customHeight="1" thickTop="1" x14ac:dyDescent="0.2">
      <c r="A79" s="40"/>
    </row>
    <row r="80" spans="1:6" x14ac:dyDescent="0.2">
      <c r="A80" s="40"/>
    </row>
    <row r="81" spans="1:6" x14ac:dyDescent="0.2">
      <c r="A81" s="40"/>
    </row>
    <row r="82" spans="1:6" x14ac:dyDescent="0.2">
      <c r="A82" s="46"/>
      <c r="B82" s="23"/>
    </row>
    <row r="83" spans="1:6" x14ac:dyDescent="0.2">
      <c r="A83" s="46"/>
      <c r="B83" s="23"/>
    </row>
    <row r="84" spans="1:6" x14ac:dyDescent="0.2">
      <c r="A84" s="40"/>
    </row>
    <row r="86" spans="1:6" x14ac:dyDescent="0.2">
      <c r="E86" s="14"/>
      <c r="F86" s="14"/>
    </row>
    <row r="87" spans="1:6" x14ac:dyDescent="0.2">
      <c r="E87" s="14"/>
      <c r="F87" s="14"/>
    </row>
    <row r="88" spans="1:6" x14ac:dyDescent="0.2">
      <c r="E88" s="14"/>
      <c r="F88" s="14"/>
    </row>
    <row r="89" spans="1:6" x14ac:dyDescent="0.2">
      <c r="E89" s="14"/>
      <c r="F89" s="14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05</vt:lpstr>
      <vt:lpstr>ESTADO DE RESULTADOS</vt:lpstr>
    </vt:vector>
  </TitlesOfParts>
  <Company>JAVIER VENTURA HERNANDEZ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El Salvador 30 (Ronald Barrera) [contador]</cp:lastModifiedBy>
  <cp:lastPrinted>2018-08-13T15:04:16Z</cp:lastPrinted>
  <dcterms:created xsi:type="dcterms:W3CDTF">2004-07-25T19:56:43Z</dcterms:created>
  <dcterms:modified xsi:type="dcterms:W3CDTF">2018-08-13T17:25:32Z</dcterms:modified>
</cp:coreProperties>
</file>