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mayo18'!$A$1:$H$105</definedName>
  </definedNames>
  <calcPr calcId="171027"/>
</workbook>
</file>

<file path=xl/calcChain.xml><?xml version="1.0" encoding="utf-8"?>
<calcChain xmlns="http://schemas.openxmlformats.org/spreadsheetml/2006/main">
  <c r="H17" i="1" l="1"/>
  <c r="F17" i="1"/>
  <c r="H92" i="1"/>
  <c r="F92" i="1"/>
  <c r="H85" i="1"/>
  <c r="F85" i="1"/>
  <c r="H75" i="1"/>
  <c r="F75" i="1"/>
  <c r="F47" i="1"/>
  <c r="F36" i="1"/>
  <c r="F41" i="1"/>
  <c r="H25" i="1"/>
  <c r="F25" i="1"/>
  <c r="F22" i="1"/>
  <c r="H47" i="1"/>
  <c r="H41" i="1"/>
  <c r="H36" i="1"/>
  <c r="H22" i="1"/>
  <c r="F42" i="1" l="1"/>
  <c r="H87" i="1"/>
  <c r="H42" i="1"/>
  <c r="H48" i="1" s="1"/>
  <c r="H26" i="1"/>
  <c r="F87" i="1"/>
  <c r="F93" i="1" s="1"/>
  <c r="F95" i="1" s="1"/>
  <c r="F98" i="1" s="1"/>
  <c r="H93" i="1"/>
  <c r="H95" i="1" s="1"/>
  <c r="H98" i="1" s="1"/>
  <c r="F48" i="1"/>
  <c r="F26" i="1"/>
</calcChain>
</file>

<file path=xl/sharedStrings.xml><?xml version="1.0" encoding="utf-8"?>
<sst xmlns="http://schemas.openxmlformats.org/spreadsheetml/2006/main" count="81" uniqueCount="70">
  <si>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</si>
  <si>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</si>
  <si>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</si>
  <si>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</si>
  <si>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</si>
  <si>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</si>
  <si>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</si>
  <si>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</si>
  <si>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</si>
  <si>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</si>
  <si>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</si>
  <si>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</si>
  <si>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</si>
  <si>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</si>
  <si>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</si>
  <si>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</si>
  <si>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</si>
  <si>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</si>
  <si>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</si>
  <si>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</si>
  <si>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</si>
  <si>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</si>
  <si>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</si>
  <si>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</si>
  <si>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</si>
  <si>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</si>
  <si>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</si>
  <si>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</si>
  <si>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</si>
  <si>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</si>
  <si>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</si>
  <si>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</si>
  <si>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</si>
  <si>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 xml:space="preserve">Carlos Federico Larín Mejía </t>
  </si>
  <si>
    <t>Director de Operaciones y Finanzas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</si>
  <si>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</si>
  <si>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</si>
  <si>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</si>
  <si>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</si>
  <si>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</si>
  <si>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</si>
  <si>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</si>
  <si>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</si>
  <si>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</si>
  <si>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</si>
  <si>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</si>
  <si>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</si>
  <si>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</si>
  <si>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</si>
  <si>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</si>
  <si>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</si>
  <si>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</si>
  <si>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</si>
  <si>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</si>
  <si>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</si>
  <si>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</si>
  <si>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</si>
  <si>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</si>
  <si>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</si>
  <si>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</si>
  <si>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</si>
  <si>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Intereses sobre emisión de obligaciones</t>
  </si>
  <si>
    <t>Operaciones en moneda extranjera</t>
  </si>
  <si>
    <t>Al 31 de julio 2018 y 2017</t>
  </si>
  <si>
    <t>Por los periodos del 1 de enero al 31 de julio de 2018 y 2017</t>
  </si>
  <si>
    <t>Ramón Antonio Manzano Morán</t>
  </si>
  <si>
    <t>Presidente</t>
  </si>
  <si>
    <t>Silvano Antonio García Salmerón</t>
  </si>
  <si>
    <t>Contador  en Funciones</t>
  </si>
  <si>
    <t>Contador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</si>
</sst>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5" fontId="3" fillId="0" borderId="4" xfId="0" applyNumberFormat="1" applyFont="1" applyBorder="1"/>
    <xf numFmtId="165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Normal="100" workbookViewId="0">
      <selection activeCell="E107" sqref="E107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4"/>
      <c r="E4" s="44"/>
      <c r="F4" s="2"/>
      <c r="G4" s="2"/>
      <c r="H4" s="1"/>
    </row>
    <row r="5" spans="1:9" ht="14.25" x14ac:dyDescent="0.2">
      <c r="A5" s="1"/>
      <c r="B5" s="1"/>
      <c r="C5" s="1"/>
      <c r="D5" s="44"/>
      <c r="E5" s="44"/>
      <c r="F5" s="2"/>
      <c r="G5" s="2"/>
      <c r="H5" s="1"/>
    </row>
    <row r="6" spans="1:9" ht="16.5" customHeight="1" x14ac:dyDescent="0.2">
      <c r="B6" s="38" t="s">
        <v>0</v>
      </c>
      <c r="C6" s="37"/>
      <c r="D6" s="37"/>
      <c r="E6" s="37"/>
    </row>
    <row r="7" spans="1:9" ht="16.5" customHeight="1" x14ac:dyDescent="0.2">
      <c r="B7" s="38" t="s">
        <v>1</v>
      </c>
      <c r="C7" s="37"/>
      <c r="D7" s="37"/>
      <c r="E7" s="37"/>
    </row>
    <row r="8" spans="1:9" ht="16.5" customHeight="1" x14ac:dyDescent="0.2">
      <c r="B8" s="38" t="s">
        <v>63</v>
      </c>
      <c r="C8" s="37"/>
      <c r="D8" s="37"/>
      <c r="E8" s="37"/>
      <c r="F8" s="37"/>
      <c r="G8" s="37"/>
      <c r="H8" s="37"/>
    </row>
    <row r="9" spans="1:9" s="3" customFormat="1" ht="16.5" customHeight="1" x14ac:dyDescent="0.2">
      <c r="B9" s="45" t="s">
        <v>2</v>
      </c>
      <c r="C9" s="45"/>
      <c r="D9" s="45"/>
      <c r="E9" s="45"/>
      <c r="F9" s="45"/>
      <c r="G9" s="45"/>
      <c r="H9" s="45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196125.57588999998</v>
      </c>
      <c r="G13" s="8"/>
      <c r="H13" s="8">
        <v>193695.45418999999</v>
      </c>
      <c r="I13" s="8"/>
    </row>
    <row r="14" spans="1:9" x14ac:dyDescent="0.2">
      <c r="A14" s="19"/>
      <c r="C14" t="s">
        <v>6</v>
      </c>
      <c r="F14" s="8">
        <v>2166.3263700000002</v>
      </c>
      <c r="G14" s="8"/>
      <c r="H14" s="8">
        <v>14370.595630000002</v>
      </c>
      <c r="I14" s="8"/>
    </row>
    <row r="15" spans="1:9" x14ac:dyDescent="0.2">
      <c r="A15" s="19"/>
      <c r="C15" t="s">
        <v>7</v>
      </c>
      <c r="F15" s="8">
        <v>43209.640679999997</v>
      </c>
      <c r="G15" s="8"/>
      <c r="H15" s="8">
        <v>71154.882209999996</v>
      </c>
      <c r="I15" s="8"/>
    </row>
    <row r="16" spans="1:9" x14ac:dyDescent="0.2">
      <c r="A16" s="19"/>
      <c r="C16" t="s">
        <v>8</v>
      </c>
      <c r="F16" s="8">
        <v>737086.02182000002</v>
      </c>
      <c r="G16" s="8"/>
      <c r="H16" s="8">
        <v>664583.02974000003</v>
      </c>
      <c r="I16" s="8"/>
    </row>
    <row r="17" spans="1:9" x14ac:dyDescent="0.2">
      <c r="A17" s="19"/>
      <c r="F17" s="9">
        <f>SUM(F13:F16)</f>
        <v>978587.56475999998</v>
      </c>
      <c r="G17" s="8"/>
      <c r="H17" s="9">
        <f>SUM(H13:H16)</f>
        <v>943803.96176999994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3734.9903100000001</v>
      </c>
      <c r="G19" s="8"/>
      <c r="H19" s="8">
        <v>4373.8667800000012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4100.7914000000001</v>
      </c>
      <c r="G21" s="8"/>
      <c r="H21" s="8">
        <v>3620.8239999999996</v>
      </c>
      <c r="I21" s="8"/>
    </row>
    <row r="22" spans="1:9" x14ac:dyDescent="0.2">
      <c r="A22" s="19"/>
      <c r="F22" s="9">
        <f>SUM(F19:F21)</f>
        <v>7950.0617099999999</v>
      </c>
      <c r="G22" s="11"/>
      <c r="H22" s="9">
        <f>SUM(H19:H21)</f>
        <v>8108.9707800000006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21">
        <v>16925.46156</v>
      </c>
      <c r="G24" s="21"/>
      <c r="H24" s="21">
        <v>17334.303100000001</v>
      </c>
      <c r="I24" s="8"/>
    </row>
    <row r="25" spans="1:9" x14ac:dyDescent="0.2">
      <c r="A25" s="19"/>
      <c r="F25" s="22">
        <f>SUM(F24)</f>
        <v>16925.46156</v>
      </c>
      <c r="G25" s="23"/>
      <c r="H25" s="22">
        <f>SUM(H24)</f>
        <v>17334.303100000001</v>
      </c>
      <c r="I25" s="8"/>
    </row>
    <row r="26" spans="1:9" ht="13.5" thickBot="1" x14ac:dyDescent="0.25">
      <c r="A26" s="19"/>
      <c r="B26" s="36" t="s">
        <v>15</v>
      </c>
      <c r="C26" s="37"/>
      <c r="F26" s="20">
        <f>SUM(F17,F22,F25)</f>
        <v>1003463.08803</v>
      </c>
      <c r="G26" s="8"/>
      <c r="H26" s="20">
        <f>SUM(H17,H22,H25)</f>
        <v>969247.23564999993</v>
      </c>
      <c r="I26" s="8"/>
    </row>
    <row r="27" spans="1:9" ht="13.5" thickTop="1" x14ac:dyDescent="0.2">
      <c r="A27" s="19"/>
      <c r="F27" s="8"/>
      <c r="G27" s="8"/>
      <c r="H27" s="8"/>
      <c r="I27" s="8"/>
    </row>
    <row r="28" spans="1:9" x14ac:dyDescent="0.2">
      <c r="A28" s="19"/>
      <c r="B28" s="36" t="s">
        <v>16</v>
      </c>
      <c r="C28" s="36"/>
      <c r="D28" s="36"/>
      <c r="F28" s="8"/>
      <c r="G28" s="8"/>
      <c r="H28" s="8"/>
      <c r="I28" s="8"/>
    </row>
    <row r="29" spans="1:9" x14ac:dyDescent="0.2">
      <c r="A29" s="19"/>
      <c r="B29" t="s">
        <v>17</v>
      </c>
      <c r="F29" s="8"/>
      <c r="G29" s="8"/>
      <c r="H29" s="8"/>
      <c r="I29" s="8"/>
    </row>
    <row r="30" spans="1:9" x14ac:dyDescent="0.2">
      <c r="A30" s="19"/>
      <c r="C30" t="s">
        <v>18</v>
      </c>
      <c r="F30" s="8">
        <v>729869.99732000008</v>
      </c>
      <c r="G30" s="8"/>
      <c r="H30" s="8">
        <v>695117.5141400001</v>
      </c>
      <c r="I30" s="8"/>
    </row>
    <row r="31" spans="1:9" x14ac:dyDescent="0.2">
      <c r="A31" s="19"/>
      <c r="C31" t="s">
        <v>19</v>
      </c>
      <c r="F31" s="8">
        <v>56897.747320000002</v>
      </c>
      <c r="G31" s="8"/>
      <c r="H31" s="8">
        <v>57473.77504</v>
      </c>
      <c r="I31" s="8"/>
    </row>
    <row r="32" spans="1:9" x14ac:dyDescent="0.2">
      <c r="A32" s="19"/>
      <c r="C32" t="s">
        <v>20</v>
      </c>
      <c r="F32" s="8">
        <v>80095.109980000008</v>
      </c>
      <c r="G32" s="8"/>
      <c r="H32" s="8">
        <v>96718.700849999994</v>
      </c>
      <c r="I32" s="8"/>
    </row>
    <row r="33" spans="1:12" x14ac:dyDescent="0.2">
      <c r="A33" s="19"/>
      <c r="C33" t="s">
        <v>21</v>
      </c>
      <c r="F33" s="8">
        <v>0</v>
      </c>
      <c r="G33" s="8"/>
      <c r="H33" s="8">
        <v>0</v>
      </c>
      <c r="I33" s="8"/>
    </row>
    <row r="34" spans="1:12" x14ac:dyDescent="0.2">
      <c r="A34" s="19"/>
      <c r="C34" t="s">
        <v>22</v>
      </c>
      <c r="F34" s="8">
        <v>0</v>
      </c>
      <c r="G34" s="8"/>
      <c r="H34" s="8">
        <v>0</v>
      </c>
      <c r="I34" s="8"/>
    </row>
    <row r="35" spans="1:12" x14ac:dyDescent="0.2">
      <c r="A35" s="19"/>
      <c r="C35" t="s">
        <v>23</v>
      </c>
      <c r="F35" s="8">
        <v>12338.49864</v>
      </c>
      <c r="G35" s="8"/>
      <c r="H35" s="8">
        <v>5279.8361599999998</v>
      </c>
      <c r="I35" s="8"/>
    </row>
    <row r="36" spans="1:12" x14ac:dyDescent="0.2">
      <c r="A36" s="19"/>
      <c r="E36" s="6"/>
      <c r="F36" s="9">
        <f>SUM(F30:F35)</f>
        <v>879201.35326000012</v>
      </c>
      <c r="G36" s="11"/>
      <c r="H36" s="9">
        <f>SUM(H30:H35)</f>
        <v>854589.82619000005</v>
      </c>
      <c r="I36" s="8"/>
    </row>
    <row r="37" spans="1:12" x14ac:dyDescent="0.2">
      <c r="A37" s="19"/>
      <c r="B37" s="36" t="s">
        <v>24</v>
      </c>
      <c r="C37" s="37"/>
      <c r="F37" s="8"/>
      <c r="G37" s="8"/>
      <c r="H37" s="8"/>
      <c r="I37" s="8"/>
    </row>
    <row r="38" spans="1:12" x14ac:dyDescent="0.2">
      <c r="A38" s="19"/>
      <c r="C38" t="s">
        <v>25</v>
      </c>
      <c r="F38" s="8">
        <v>5867.1294399999997</v>
      </c>
      <c r="G38" s="8"/>
      <c r="H38" s="8">
        <v>4850.5996599999999</v>
      </c>
      <c r="I38" s="8"/>
    </row>
    <row r="39" spans="1:12" x14ac:dyDescent="0.2">
      <c r="A39" s="19"/>
      <c r="C39" t="s">
        <v>26</v>
      </c>
      <c r="F39" s="8">
        <v>3517.87329</v>
      </c>
      <c r="G39" s="8"/>
      <c r="H39" s="8">
        <v>2916.3400899999997</v>
      </c>
      <c r="I39" s="8"/>
      <c r="J39" s="8"/>
      <c r="K39" s="8"/>
      <c r="L39" s="8"/>
    </row>
    <row r="40" spans="1:12" x14ac:dyDescent="0.2">
      <c r="A40" s="19"/>
      <c r="C40" t="s">
        <v>23</v>
      </c>
      <c r="F40" s="8">
        <v>5983.9387600000009</v>
      </c>
      <c r="G40" s="8"/>
      <c r="H40" s="8">
        <v>5576.6658299999999</v>
      </c>
      <c r="I40" s="8"/>
    </row>
    <row r="41" spans="1:12" x14ac:dyDescent="0.2">
      <c r="A41" s="19"/>
      <c r="F41" s="9">
        <f>SUM(F38:F40)</f>
        <v>15368.941490000001</v>
      </c>
      <c r="G41" s="11"/>
      <c r="H41" s="9">
        <f>SUM(H38:H40)</f>
        <v>13343.605579999999</v>
      </c>
      <c r="I41" s="8"/>
    </row>
    <row r="42" spans="1:12" x14ac:dyDescent="0.2">
      <c r="A42" s="19"/>
      <c r="B42" s="36" t="s">
        <v>27</v>
      </c>
      <c r="C42" s="37"/>
      <c r="F42" s="9">
        <f>SUM(F36,F41)</f>
        <v>894570.29475000012</v>
      </c>
      <c r="G42" s="11"/>
      <c r="H42" s="9">
        <f>SUM(H36,H41)</f>
        <v>867933.43177000002</v>
      </c>
      <c r="I42" s="8"/>
    </row>
    <row r="43" spans="1:12" x14ac:dyDescent="0.2">
      <c r="A43" s="19"/>
      <c r="F43" s="8"/>
      <c r="G43" s="8"/>
      <c r="H43" s="8"/>
      <c r="I43" s="8"/>
    </row>
    <row r="44" spans="1:12" x14ac:dyDescent="0.2">
      <c r="A44" s="19"/>
      <c r="B44" s="36" t="s">
        <v>28</v>
      </c>
      <c r="C44" s="37"/>
      <c r="F44" s="8"/>
      <c r="G44" s="8"/>
      <c r="H44" s="8"/>
      <c r="I44" s="8"/>
    </row>
    <row r="45" spans="1:12" x14ac:dyDescent="0.2">
      <c r="A45" s="19"/>
      <c r="B45" s="37" t="s">
        <v>29</v>
      </c>
      <c r="C45" s="37"/>
      <c r="D45" s="37"/>
      <c r="E45" s="37"/>
      <c r="F45" s="8">
        <v>45029.453999999998</v>
      </c>
      <c r="G45" s="8">
        <v>-45029454</v>
      </c>
      <c r="H45" s="8">
        <v>45029.453999999998</v>
      </c>
      <c r="I45" s="8"/>
    </row>
    <row r="46" spans="1:12" ht="12.75" customHeight="1" x14ac:dyDescent="0.2">
      <c r="A46" s="19"/>
      <c r="B46" s="47" t="s">
        <v>30</v>
      </c>
      <c r="C46" s="47"/>
      <c r="D46" s="47"/>
      <c r="E46" s="47"/>
      <c r="F46" s="8">
        <v>63863.33928</v>
      </c>
      <c r="G46" s="8">
        <v>0</v>
      </c>
      <c r="H46" s="8">
        <v>56284.316879999998</v>
      </c>
      <c r="I46" s="8"/>
    </row>
    <row r="47" spans="1:12" x14ac:dyDescent="0.2">
      <c r="A47" s="19"/>
      <c r="B47" s="36" t="s">
        <v>31</v>
      </c>
      <c r="C47" s="37"/>
      <c r="F47" s="9">
        <f>SUM(F45:F46)</f>
        <v>108892.79328</v>
      </c>
      <c r="G47" s="8"/>
      <c r="H47" s="9">
        <f>SUM(H45:H46)</f>
        <v>101313.77088</v>
      </c>
      <c r="I47" s="8"/>
    </row>
    <row r="48" spans="1:12" ht="13.5" thickBot="1" x14ac:dyDescent="0.25">
      <c r="A48" s="19"/>
      <c r="B48" s="36" t="s">
        <v>32</v>
      </c>
      <c r="C48" s="37"/>
      <c r="D48" s="37"/>
      <c r="E48" t="s">
        <v>32</v>
      </c>
      <c r="F48" s="10">
        <f>SUM(F42,F47)</f>
        <v>1003463.0880300001</v>
      </c>
      <c r="G48" s="8"/>
      <c r="H48" s="10">
        <f>SUM(H42,H47)</f>
        <v>969247.20264999999</v>
      </c>
      <c r="I48" s="8"/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43"/>
      <c r="B53" s="42"/>
      <c r="C53" s="42"/>
      <c r="D53" s="42"/>
      <c r="E53" s="42"/>
      <c r="F53" s="42"/>
      <c r="G53" s="42"/>
      <c r="H53" s="42"/>
    </row>
    <row r="54" spans="1:8" ht="12.75" customHeight="1" x14ac:dyDescent="0.2">
      <c r="A54" s="42" t="s">
        <v>65</v>
      </c>
      <c r="B54" s="42"/>
      <c r="C54" s="42"/>
      <c r="D54" s="42" t="s">
        <v>33</v>
      </c>
      <c r="E54" s="42"/>
      <c r="F54" s="42" t="s">
        <v>67</v>
      </c>
      <c r="G54" s="42"/>
      <c r="H54" s="42"/>
    </row>
    <row r="55" spans="1:8" x14ac:dyDescent="0.2">
      <c r="A55" s="41" t="s">
        <v>66</v>
      </c>
      <c r="B55" s="41"/>
      <c r="C55" s="41"/>
      <c r="D55" s="46" t="s">
        <v>34</v>
      </c>
      <c r="E55" s="46"/>
      <c r="F55" s="46" t="s">
        <v>68</v>
      </c>
      <c r="G55" s="46"/>
      <c r="H55" s="46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44"/>
      <c r="E59" s="44"/>
      <c r="F59" s="2"/>
      <c r="G59" s="2"/>
      <c r="H59" s="1"/>
    </row>
    <row r="60" spans="1:8" ht="14.25" x14ac:dyDescent="0.2">
      <c r="A60" s="1"/>
      <c r="B60" s="1"/>
      <c r="C60" s="1"/>
      <c r="D60" s="44"/>
      <c r="E60" s="44"/>
      <c r="F60" s="2"/>
      <c r="G60" s="2"/>
      <c r="H60" s="1"/>
    </row>
    <row r="61" spans="1:8" ht="16.5" customHeight="1" x14ac:dyDescent="0.2">
      <c r="B61" s="38" t="s">
        <v>0</v>
      </c>
      <c r="C61" s="37"/>
      <c r="D61" s="37"/>
      <c r="E61" s="37"/>
    </row>
    <row r="62" spans="1:8" ht="16.5" customHeight="1" x14ac:dyDescent="0.2">
      <c r="B62" s="38" t="s">
        <v>35</v>
      </c>
      <c r="C62" s="37"/>
      <c r="D62" s="37"/>
      <c r="E62" s="37"/>
    </row>
    <row r="63" spans="1:8" ht="16.5" customHeight="1" x14ac:dyDescent="0.2">
      <c r="B63" s="38" t="s">
        <v>64</v>
      </c>
      <c r="C63" s="37"/>
      <c r="D63" s="37"/>
      <c r="E63" s="37"/>
      <c r="F63" s="37"/>
      <c r="G63" s="37"/>
      <c r="H63" s="37"/>
    </row>
    <row r="64" spans="1:8" s="3" customFormat="1" ht="16.5" customHeight="1" x14ac:dyDescent="0.2">
      <c r="B64" s="39" t="s">
        <v>2</v>
      </c>
      <c r="C64" s="40"/>
      <c r="D64" s="40"/>
      <c r="E64" s="40"/>
      <c r="F64" s="40"/>
      <c r="G64" s="40"/>
      <c r="H64" s="40"/>
    </row>
    <row r="66" spans="2:8" ht="12.75" customHeight="1" x14ac:dyDescent="0.2">
      <c r="C66" s="3" t="s">
        <v>36</v>
      </c>
      <c r="F66" s="3">
        <v>2018</v>
      </c>
      <c r="G66" s="3"/>
      <c r="H66" s="3">
        <v>2017</v>
      </c>
    </row>
    <row r="67" spans="2:8" x14ac:dyDescent="0.2">
      <c r="C67" t="s">
        <v>37</v>
      </c>
      <c r="F67" s="16">
        <v>36615.092539999998</v>
      </c>
      <c r="G67" s="16"/>
      <c r="H67" s="16">
        <v>33399.32574</v>
      </c>
    </row>
    <row r="68" spans="2:8" x14ac:dyDescent="0.2">
      <c r="C68" t="s">
        <v>38</v>
      </c>
      <c r="F68" s="16">
        <v>3051.7761399999995</v>
      </c>
      <c r="G68" s="16"/>
      <c r="H68" s="16">
        <v>2550.0213900000003</v>
      </c>
    </row>
    <row r="69" spans="2:8" x14ac:dyDescent="0.2">
      <c r="C69" t="s">
        <v>39</v>
      </c>
      <c r="F69" s="16">
        <v>1126.70643</v>
      </c>
      <c r="G69" s="16"/>
      <c r="H69" s="16">
        <v>558.71141</v>
      </c>
    </row>
    <row r="70" spans="2:8" x14ac:dyDescent="0.2">
      <c r="C70" t="s">
        <v>40</v>
      </c>
      <c r="F70" s="16">
        <v>16.81945</v>
      </c>
      <c r="G70" s="16"/>
      <c r="H70" s="16">
        <v>0.70808000000000004</v>
      </c>
    </row>
    <row r="71" spans="2:8" x14ac:dyDescent="0.2">
      <c r="C71" t="s">
        <v>41</v>
      </c>
      <c r="F71" s="16">
        <v>88.197539999999989</v>
      </c>
      <c r="G71" s="16"/>
      <c r="H71" s="16">
        <v>103.91817</v>
      </c>
    </row>
    <row r="72" spans="2:8" x14ac:dyDescent="0.2">
      <c r="C72" t="s">
        <v>42</v>
      </c>
      <c r="F72" s="16">
        <v>1582.61402</v>
      </c>
      <c r="G72" s="16"/>
      <c r="H72" s="16">
        <v>574.97028</v>
      </c>
    </row>
    <row r="73" spans="2:8" x14ac:dyDescent="0.2">
      <c r="C73" t="s">
        <v>43</v>
      </c>
      <c r="F73" s="16">
        <v>301.51211000000001</v>
      </c>
      <c r="G73" s="16"/>
      <c r="H73" s="16">
        <v>186.60953000000001</v>
      </c>
    </row>
    <row r="74" spans="2:8" x14ac:dyDescent="0.2">
      <c r="C74" t="s">
        <v>44</v>
      </c>
      <c r="F74" s="16">
        <v>1412.5744000000002</v>
      </c>
      <c r="G74" s="16"/>
      <c r="H74" s="16">
        <v>1348.6636899999999</v>
      </c>
    </row>
    <row r="75" spans="2:8" x14ac:dyDescent="0.2">
      <c r="F75" s="17">
        <f>SUM(F67:F74)</f>
        <v>44195.292630000004</v>
      </c>
      <c r="G75" s="14"/>
      <c r="H75" s="17">
        <f>SUM(H67:H74)</f>
        <v>38722.928290000003</v>
      </c>
    </row>
    <row r="76" spans="2:8" x14ac:dyDescent="0.2">
      <c r="B76" s="36"/>
      <c r="C76" s="37"/>
      <c r="D76" s="37"/>
      <c r="G76" s="14"/>
    </row>
    <row r="77" spans="2:8" x14ac:dyDescent="0.2">
      <c r="C77" s="3"/>
      <c r="F77" s="16"/>
      <c r="G77" s="14"/>
      <c r="H77" s="16"/>
    </row>
    <row r="78" spans="2:8" x14ac:dyDescent="0.2">
      <c r="C78" s="3" t="s">
        <v>45</v>
      </c>
      <c r="F78" s="16"/>
      <c r="G78" s="14"/>
      <c r="H78" s="16"/>
    </row>
    <row r="79" spans="2:8" x14ac:dyDescent="0.2">
      <c r="C79" t="s">
        <v>46</v>
      </c>
      <c r="F79" s="16">
        <v>11657.741249999999</v>
      </c>
      <c r="G79" s="16"/>
      <c r="H79" s="16">
        <v>11281.957990000001</v>
      </c>
    </row>
    <row r="80" spans="2:8" x14ac:dyDescent="0.2">
      <c r="C80" t="s">
        <v>47</v>
      </c>
      <c r="F80" s="16">
        <v>4380.7725899999996</v>
      </c>
      <c r="G80" s="16"/>
      <c r="H80" s="16">
        <v>4240.6529600000003</v>
      </c>
    </row>
    <row r="81" spans="2:8" x14ac:dyDescent="0.2">
      <c r="C81" t="s">
        <v>61</v>
      </c>
      <c r="F81" s="16">
        <v>0</v>
      </c>
      <c r="G81" s="16"/>
      <c r="H81" s="16">
        <v>0</v>
      </c>
    </row>
    <row r="82" spans="2:8" x14ac:dyDescent="0.2">
      <c r="B82" s="3"/>
      <c r="C82" t="s">
        <v>48</v>
      </c>
      <c r="D82" s="3"/>
      <c r="F82" s="16">
        <v>8.0894499999999994</v>
      </c>
      <c r="G82" s="16"/>
      <c r="H82" s="16">
        <v>8.9996600000000004</v>
      </c>
    </row>
    <row r="83" spans="2:8" x14ac:dyDescent="0.2">
      <c r="C83" t="s">
        <v>62</v>
      </c>
      <c r="F83" s="16">
        <v>0.11538</v>
      </c>
      <c r="G83" s="16"/>
      <c r="H83" s="16"/>
    </row>
    <row r="84" spans="2:8" x14ac:dyDescent="0.2">
      <c r="B84" s="15"/>
      <c r="C84" t="s">
        <v>49</v>
      </c>
      <c r="F84" s="35">
        <v>1460.5734299999999</v>
      </c>
      <c r="G84" s="35"/>
      <c r="H84" s="35">
        <v>1296.65633</v>
      </c>
    </row>
    <row r="85" spans="2:8" x14ac:dyDescent="0.2">
      <c r="B85" s="15"/>
      <c r="F85" s="18">
        <f>SUM(F79:F84)</f>
        <v>17507.292099999999</v>
      </c>
      <c r="G85" s="14"/>
      <c r="H85" s="18">
        <f>SUM(H79:H84)</f>
        <v>16828.266940000001</v>
      </c>
    </row>
    <row r="86" spans="2:8" x14ac:dyDescent="0.2">
      <c r="C86" s="3" t="s">
        <v>50</v>
      </c>
      <c r="F86" s="16">
        <v>5025.8809900000006</v>
      </c>
      <c r="G86" s="16"/>
      <c r="H86" s="16">
        <v>3035.1104100000002</v>
      </c>
    </row>
    <row r="87" spans="2:8" x14ac:dyDescent="0.2">
      <c r="C87" t="s">
        <v>51</v>
      </c>
      <c r="F87" s="33">
        <f>F75-F85-F86</f>
        <v>21662.119540000003</v>
      </c>
      <c r="G87" s="14"/>
      <c r="H87" s="33">
        <f>H75-H85-H86</f>
        <v>18859.550940000001</v>
      </c>
    </row>
    <row r="88" spans="2:8" x14ac:dyDescent="0.2">
      <c r="C88" s="3" t="s">
        <v>52</v>
      </c>
      <c r="F88" s="24"/>
      <c r="G88" s="25"/>
      <c r="H88" s="24"/>
    </row>
    <row r="89" spans="2:8" x14ac:dyDescent="0.2">
      <c r="C89" t="s">
        <v>53</v>
      </c>
      <c r="F89" s="30">
        <v>8234.2038699999994</v>
      </c>
      <c r="G89" s="18"/>
      <c r="H89" s="30">
        <v>7382.7399299999997</v>
      </c>
    </row>
    <row r="90" spans="2:8" ht="12.75" customHeight="1" x14ac:dyDescent="0.2">
      <c r="C90" t="s">
        <v>54</v>
      </c>
      <c r="F90" s="30">
        <v>5004.9924600000004</v>
      </c>
      <c r="G90" s="18"/>
      <c r="H90" s="30">
        <v>4488.4917400000004</v>
      </c>
    </row>
    <row r="91" spans="2:8" x14ac:dyDescent="0.2">
      <c r="C91" t="s">
        <v>55</v>
      </c>
      <c r="F91" s="31">
        <v>991.29019999999991</v>
      </c>
      <c r="G91" s="18"/>
      <c r="H91" s="31">
        <v>1098.1331299999999</v>
      </c>
    </row>
    <row r="92" spans="2:8" ht="12.75" customHeight="1" x14ac:dyDescent="0.2">
      <c r="C92" s="15" t="s">
        <v>60</v>
      </c>
      <c r="F92" s="32">
        <f>SUM(F89:F91)</f>
        <v>14230.486529999998</v>
      </c>
      <c r="G92" s="7"/>
      <c r="H92" s="32">
        <f>SUM(H89:H91)</f>
        <v>12969.364800000001</v>
      </c>
    </row>
    <row r="93" spans="2:8" ht="12.75" customHeight="1" x14ac:dyDescent="0.2">
      <c r="C93" s="3" t="s">
        <v>56</v>
      </c>
      <c r="D93" s="3"/>
      <c r="F93" s="33">
        <f>F87-F92</f>
        <v>7431.633010000005</v>
      </c>
      <c r="G93" s="26"/>
      <c r="H93" s="33">
        <f>H87-H92</f>
        <v>5890.1861399999998</v>
      </c>
    </row>
    <row r="94" spans="2:8" x14ac:dyDescent="0.2">
      <c r="C94" t="s">
        <v>57</v>
      </c>
      <c r="F94" s="30">
        <v>536.16617999999983</v>
      </c>
      <c r="G94" s="16"/>
      <c r="H94" s="30">
        <v>-11.431310000000231</v>
      </c>
    </row>
    <row r="95" spans="2:8" ht="13.5" customHeight="1" x14ac:dyDescent="0.2">
      <c r="C95" s="36" t="s">
        <v>56</v>
      </c>
      <c r="D95" s="37"/>
      <c r="E95" s="37"/>
      <c r="F95" s="33">
        <f>F93+F94</f>
        <v>7967.7991900000052</v>
      </c>
      <c r="G95" s="26"/>
      <c r="H95" s="33">
        <f>H93+H94</f>
        <v>5878.7548299999999</v>
      </c>
    </row>
    <row r="96" spans="2:8" x14ac:dyDescent="0.2">
      <c r="C96" s="36" t="s">
        <v>57</v>
      </c>
      <c r="D96" s="37"/>
      <c r="E96" s="37"/>
      <c r="F96" s="34">
        <v>-2929.8302400000002</v>
      </c>
      <c r="G96" s="18"/>
      <c r="H96" s="34">
        <v>-2067.1763599999999</v>
      </c>
    </row>
    <row r="97" spans="1:8" x14ac:dyDescent="0.2">
      <c r="C97" t="s">
        <v>58</v>
      </c>
      <c r="F97" s="32">
        <v>-359.12702000000002</v>
      </c>
      <c r="G97" s="16"/>
      <c r="H97" s="32">
        <v>-279.41222999999997</v>
      </c>
    </row>
    <row r="98" spans="1:8" ht="13.5" thickBot="1" x14ac:dyDescent="0.25">
      <c r="C98" s="36" t="s">
        <v>59</v>
      </c>
      <c r="D98" s="37"/>
      <c r="E98" s="37"/>
      <c r="F98" s="29">
        <f>SUM(F95:F97)</f>
        <v>4678.841930000005</v>
      </c>
      <c r="H98" s="29">
        <f>SUM(H95:H97)</f>
        <v>3532.16624</v>
      </c>
    </row>
    <row r="99" spans="1:8" ht="13.5" thickTop="1" x14ac:dyDescent="0.2">
      <c r="C99" s="27"/>
      <c r="D99" s="28"/>
      <c r="E99" s="28"/>
      <c r="F99" s="16"/>
      <c r="H99" s="16"/>
    </row>
    <row r="100" spans="1:8" x14ac:dyDescent="0.2">
      <c r="C100" s="27"/>
      <c r="D100" s="28"/>
      <c r="E100" s="28"/>
      <c r="F100" s="16"/>
      <c r="H100" s="16"/>
    </row>
    <row r="101" spans="1:8" x14ac:dyDescent="0.2">
      <c r="C101" s="27"/>
      <c r="D101" s="28"/>
      <c r="E101" s="28"/>
      <c r="F101" s="16"/>
      <c r="H101" s="16"/>
    </row>
    <row r="102" spans="1:8" x14ac:dyDescent="0.2">
      <c r="C102" s="27"/>
      <c r="D102" s="28"/>
      <c r="E102" s="28"/>
      <c r="F102" s="16"/>
      <c r="H102" s="16"/>
    </row>
    <row r="103" spans="1:8" ht="12.75" customHeight="1" x14ac:dyDescent="0.2">
      <c r="A103" s="42" t="s">
        <v>65</v>
      </c>
      <c r="B103" s="42"/>
      <c r="C103" s="42"/>
      <c r="D103" s="42" t="s">
        <v>33</v>
      </c>
      <c r="E103" s="42"/>
      <c r="F103" s="42" t="s">
        <v>67</v>
      </c>
      <c r="G103" s="42"/>
      <c r="H103" s="42"/>
    </row>
    <row r="104" spans="1:8" ht="12.75" customHeight="1" x14ac:dyDescent="0.2">
      <c r="A104" s="41" t="s">
        <v>66</v>
      </c>
      <c r="B104" s="41"/>
      <c r="C104" s="41"/>
      <c r="D104" s="41" t="s">
        <v>34</v>
      </c>
      <c r="E104" s="41"/>
      <c r="F104" s="46" t="s">
        <v>69</v>
      </c>
      <c r="G104" s="46"/>
      <c r="H104" s="46"/>
    </row>
  </sheetData>
  <mergeCells count="40">
    <mergeCell ref="D4:E4"/>
    <mergeCell ref="D5:E5"/>
    <mergeCell ref="B6:E6"/>
    <mergeCell ref="B7:E7"/>
    <mergeCell ref="B8:H8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3:C53"/>
    <mergeCell ref="D53:E53"/>
    <mergeCell ref="D60:E60"/>
    <mergeCell ref="A54:C54"/>
    <mergeCell ref="D54:E54"/>
    <mergeCell ref="C98:E98"/>
    <mergeCell ref="A104:C104"/>
    <mergeCell ref="D104:E104"/>
    <mergeCell ref="F104:H104"/>
    <mergeCell ref="A103:C103"/>
    <mergeCell ref="D103:E103"/>
    <mergeCell ref="F103:H103"/>
    <mergeCell ref="C95:E95"/>
    <mergeCell ref="C96:E96"/>
    <mergeCell ref="B61:E61"/>
    <mergeCell ref="B62:E62"/>
    <mergeCell ref="B63:H63"/>
    <mergeCell ref="B64:H64"/>
    <mergeCell ref="B76:D76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2018-08-09T15:31:41Z</dcterms:modified>
</cp:coreProperties>
</file>