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DIRECCION DE CONTABILIDAD_NE\Reportes a Casa Matriz &amp; EEFF Locales\EEFF Cons &amp; Subs Locales\2018\06 - Junio18\DIVERSOS\EF INTERINO- SUBSIDIARIAS\Valores Banistmo\"/>
    </mc:Choice>
  </mc:AlternateContent>
  <bookViews>
    <workbookView xWindow="-30" yWindow="1500" windowWidth="20730" windowHeight="4335" tabRatio="928"/>
  </bookViews>
  <sheets>
    <sheet name="Estado de situación financiera" sheetId="1" r:id="rId1"/>
    <sheet name="Estado ganancias o pérdidas" sheetId="2" r:id="rId2"/>
    <sheet name="Patrimonio" sheetId="3" r:id="rId3"/>
    <sheet name="Flujo de efectivo" sheetId="4" r:id="rId4"/>
    <sheet name="Hoja1" sheetId="12" state="hidden" r:id="rId5"/>
    <sheet name="mayor jun2016" sheetId="14" state="hidden" r:id="rId6"/>
    <sheet name="MOV.INVER" sheetId="1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226" localSheetId="3">[1]PUC!#REF!</definedName>
    <definedName name="_226" localSheetId="2">[1]PUC!#REF!</definedName>
    <definedName name="_226">[2]PUC!#REF!</definedName>
    <definedName name="_236" localSheetId="3">[1]PUC!#REF!</definedName>
    <definedName name="_236" localSheetId="2">[1]PUC!#REF!</definedName>
    <definedName name="_236">[2]PUC!#REF!</definedName>
    <definedName name="_515" localSheetId="3">[1]PUC!#REF!</definedName>
    <definedName name="_515" localSheetId="2">[1]PUC!#REF!</definedName>
    <definedName name="_515">[2]PUC!#REF!</definedName>
    <definedName name="_563" localSheetId="3">[1]PUC!#REF!</definedName>
    <definedName name="_563" localSheetId="2">[1]PUC!#REF!</definedName>
    <definedName name="_563">[2]PUC!#REF!</definedName>
    <definedName name="_568" localSheetId="3">[1]PUC!#REF!</definedName>
    <definedName name="_568" localSheetId="2">[1]PUC!#REF!</definedName>
    <definedName name="_568">[2]PUC!#REF!</definedName>
    <definedName name="_702" localSheetId="3">[1]PUC!#REF!</definedName>
    <definedName name="_702" localSheetId="2">[1]PUC!#REF!</definedName>
    <definedName name="_702">[2]PUC!#REF!</definedName>
    <definedName name="_704" localSheetId="3">[1]PUC!#REF!</definedName>
    <definedName name="_704" localSheetId="2">[1]PUC!#REF!</definedName>
    <definedName name="_704">[2]PUC!#REF!</definedName>
    <definedName name="_726" localSheetId="3">[1]PUC!#REF!</definedName>
    <definedName name="_726" localSheetId="2">[1]PUC!#REF!</definedName>
    <definedName name="_726">[2]PUC!#REF!</definedName>
    <definedName name="_728" localSheetId="3">[1]PUC!#REF!</definedName>
    <definedName name="_728" localSheetId="2">[1]PUC!#REF!</definedName>
    <definedName name="_728">[2]PUC!#REF!</definedName>
    <definedName name="_xlnm._FilterDatabase" localSheetId="6" hidden="1">MOV.INVER!$A$1:$X$704</definedName>
    <definedName name="_Order1" hidden="1">0</definedName>
    <definedName name="_Order2" hidden="1">0</definedName>
    <definedName name="a" localSheetId="3">#REF!</definedName>
    <definedName name="a">#REF!</definedName>
    <definedName name="A_40" localSheetId="3">#REF!</definedName>
    <definedName name="A_40" localSheetId="2">#REF!</definedName>
    <definedName name="A_40">#REF!</definedName>
    <definedName name="AA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ril2000" localSheetId="3">#REF!</definedName>
    <definedName name="Abril2000" localSheetId="2">#REF!</definedName>
    <definedName name="Abril2000">#REF!</definedName>
    <definedName name="Abril2001" localSheetId="3">#REF!</definedName>
    <definedName name="Abril2001" localSheetId="2">#REF!</definedName>
    <definedName name="Abril2001">#REF!</definedName>
    <definedName name="Abril2002" localSheetId="3">#REF!</definedName>
    <definedName name="Abril2002" localSheetId="2">#REF!</definedName>
    <definedName name="Abril2002">#REF!</definedName>
    <definedName name="Abril2003" localSheetId="3">#REF!</definedName>
    <definedName name="Abril2003" localSheetId="2">#REF!</definedName>
    <definedName name="Abril2003">#REF!</definedName>
    <definedName name="Abril2004" localSheetId="3">#REF!</definedName>
    <definedName name="Abril2004" localSheetId="2">#REF!</definedName>
    <definedName name="Abril2004">#REF!</definedName>
    <definedName name="A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UMULADO" localSheetId="3">#REF!</definedName>
    <definedName name="ACUMULADO" localSheetId="2">#REF!</definedName>
    <definedName name="ACUMULADO">#REF!</definedName>
    <definedName name="Agosto2000" localSheetId="3">#REF!</definedName>
    <definedName name="Agosto2000" localSheetId="2">#REF!</definedName>
    <definedName name="Agosto2000">#REF!</definedName>
    <definedName name="Agosto2001" localSheetId="3">#REF!</definedName>
    <definedName name="Agosto2001" localSheetId="2">#REF!</definedName>
    <definedName name="Agosto2001">#REF!</definedName>
    <definedName name="Agosto2002" localSheetId="3">#REF!</definedName>
    <definedName name="Agosto2002" localSheetId="2">#REF!</definedName>
    <definedName name="Agosto2002">#REF!</definedName>
    <definedName name="Agosto2003" localSheetId="3">#REF!</definedName>
    <definedName name="Agosto2003" localSheetId="2">#REF!</definedName>
    <definedName name="Agosto2003">#REF!</definedName>
    <definedName name="Agosto2004" localSheetId="3">#REF!</definedName>
    <definedName name="Agosto2004" localSheetId="2">#REF!</definedName>
    <definedName name="Agosto2004">#REF!</definedName>
    <definedName name="AÑO2000" localSheetId="3">#REF!</definedName>
    <definedName name="AÑO2000" localSheetId="2">#REF!</definedName>
    <definedName name="AÑO2000">#REF!</definedName>
    <definedName name="AÑO2001" localSheetId="3">#REF!</definedName>
    <definedName name="AÑO2001" localSheetId="2">#REF!</definedName>
    <definedName name="AÑO2001">#REF!</definedName>
    <definedName name="AÑO2002" localSheetId="3">#REF!</definedName>
    <definedName name="AÑO2002" localSheetId="2">#REF!</definedName>
    <definedName name="AÑO2002">#REF!</definedName>
    <definedName name="_xlnm.Print_Area" localSheetId="0">'Estado de situación financiera'!$A$1:$K$48</definedName>
    <definedName name="_xlnm.Print_Area" localSheetId="1">'Estado ganancias o pérdidas'!$A$1:$P$60</definedName>
    <definedName name="_xlnm.Print_Area" localSheetId="3">'Flujo de efectivo'!$A$1:$F$59</definedName>
    <definedName name="_xlnm.Print_Area" localSheetId="2">Patrimonio!$A$1:$P$30</definedName>
    <definedName name="Arrendamiento">#REF!</definedName>
    <definedName name="Arrendamientos" localSheetId="3">#REF!</definedName>
    <definedName name="Arrendamientos" localSheetId="2">#REF!</definedName>
    <definedName name="Arrendamientos">#REF!</definedName>
    <definedName name="AT" localSheetId="3">#REF!</definedName>
    <definedName name="AT">#REF!</definedName>
    <definedName name="B" localSheetId="3">#REF!</definedName>
    <definedName name="B">#REF!</definedName>
    <definedName name="Banco" localSheetId="3">#REF!</definedName>
    <definedName name="Banco" localSheetId="2">#REF!</definedName>
    <definedName name="Banco">#REF!</definedName>
    <definedName name="BASEDATOS">#REF!</definedName>
    <definedName name="_xlnm.Database">#REF!</definedName>
    <definedName name="BBB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dINV" localSheetId="3">OFFSET(#REF!,0,0,COUNTA(#REF!),COUNTA(#REF!))</definedName>
    <definedName name="bdINV" localSheetId="2">OFFSET(#REF!,0,0,COUNTA(#REF!),COUNTA(#REF!))</definedName>
    <definedName name="bdINV">OFFSET(#REF!,0,0,COUNTA(#REF!),COUNTA(#REF!))</definedName>
    <definedName name="BNBK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UDGET" localSheetId="3">#REF!</definedName>
    <definedName name="BUDGET">#REF!</definedName>
    <definedName name="C_ACUM" localSheetId="3">#REF!</definedName>
    <definedName name="C_ACUM" localSheetId="2">#REF!</definedName>
    <definedName name="C_ACUM">#REF!</definedName>
    <definedName name="C_ANT" localSheetId="3">#REF!</definedName>
    <definedName name="C_ANT" localSheetId="2">#REF!</definedName>
    <definedName name="C_ANT">#REF!</definedName>
    <definedName name="C_MES" localSheetId="3">#REF!</definedName>
    <definedName name="C_MES" localSheetId="2">#REF!</definedName>
    <definedName name="C_MES">#REF!</definedName>
    <definedName name="Cabex" localSheetId="3">#REF!</definedName>
    <definedName name="Cabex" localSheetId="2">#REF!</definedName>
    <definedName name="Cabex">#REF!</definedName>
    <definedName name="Ccbal">[3]Ccbal!$B$2:$D$50</definedName>
    <definedName name="CCCC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IERRE">[4]Parámetros!$A$2</definedName>
    <definedName name="Clasific" localSheetId="3">OFFSET([4]Parámetros!$W$1,0,0,COUNTA([4]Parámetros!$W$1:$W$65536),5)</definedName>
    <definedName name="Clasific" localSheetId="2">OFFSET([4]Parámetros!$W$1,0,0,COUNTA([4]Parámetros!$W$1:$W$65536),5)</definedName>
    <definedName name="Clasific">OFFSET([4]Parámetros!$W$1,0,0,COUNTA([4]Parámetros!$W$1:$W$65536),5)</definedName>
    <definedName name="CODIGO_MAR" localSheetId="3">#REF!</definedName>
    <definedName name="CODIGO_MAR" localSheetId="2">#REF!</definedName>
    <definedName name="CODIGO_MAR">#REF!</definedName>
    <definedName name="CODIGO_SAR" localSheetId="3">#REF!</definedName>
    <definedName name="CODIGO_SAR" localSheetId="2">#REF!</definedName>
    <definedName name="CODIGO_SAR">#REF!</definedName>
    <definedName name="colJueves">[5]Captados!$AH$17:$AN$31,[5]Captados!$AH$36:$AN$51,[5]Captados!$AH$53:$AN$57,[5]Captados!$AH$61:$AN$69,[5]Captados!$AH$73:$AN$76</definedName>
    <definedName name="colLunes">[5]Captados!$M$17:$S$31,[5]Captados!$M$36:$S$51,[5]Captados!$M$53:$S$57,[5]Captados!$M$61:$S$69,[5]Captados!$M$73:$S$76</definedName>
    <definedName name="colMartes">[5]Captados!$T$17:$Z$31,[5]Captados!$T$36:$Z$51,[5]Captados!$T$53:$Z$57,[5]Captados!$T$61:$Z$69,[5]Captados!$T$73:$Z$76</definedName>
    <definedName name="colMiercoles">[5]Captados!$AA$17:$AG$31,[5]Captados!$AA$36:$AG$51,[5]Captados!$AA$53:$AG$57,[5]Captados!$AA$61:$AG$69,[5]Captados!$AA$73:$AG$76</definedName>
    <definedName name="colViernes">[5]Captados!$AO$17:$AU$31,[5]Captados!$AO$36:$AU$51,[5]Captados!$AO$53:$AU$57,[5]Captados!$AO$61:$AU$69,[5]Captados!$AO$73:$AU$76</definedName>
    <definedName name="COMP.ANUA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rporacion" localSheetId="3">#REF!</definedName>
    <definedName name="Corporacion" localSheetId="2">#REF!</definedName>
    <definedName name="Corporacion">#REF!</definedName>
    <definedName name="CORTE">[6]Parámetros!$A$2</definedName>
    <definedName name="CtaContGarant" localSheetId="3">OFFSET([4]Parámetros!$K$1,0,0,COUNTA([4]Parámetros!$K$1:$K$65536),5)</definedName>
    <definedName name="CtaContGarant" localSheetId="2">OFFSET([4]Parámetros!$K$1,0,0,COUNTA([4]Parámetros!$K$1:$K$65536),5)</definedName>
    <definedName name="CtaContGarant">OFFSET([4]Parámetros!$K$1,0,0,COUNTA([4]Parámetros!$K$1:$K$65536),5)</definedName>
    <definedName name="CtaContIntAc" localSheetId="3">OFFSET([4]Parámetros!$Q$1,0,0,COUNTA([4]Parámetros!$Q$1:$Q$65536),5)</definedName>
    <definedName name="CtaContIntAc" localSheetId="2">OFFSET([4]Parámetros!$Q$1,0,0,COUNTA([4]Parámetros!$Q$1:$Q$65536),5)</definedName>
    <definedName name="CtaContIntAc">OFFSET([4]Parámetros!$Q$1,0,0,COUNTA([4]Parámetros!$Q$1:$Q$65536),5)</definedName>
    <definedName name="CtaContPrinc" localSheetId="3">OFFSET([4]Parámetros!$E$1,0,0,COUNTA([4]Parámetros!$E$1:$E$65536),5)</definedName>
    <definedName name="CtaContPrinc" localSheetId="2">OFFSET([4]Parámetros!$E$1,0,0,COUNTA([4]Parámetros!$E$1:$E$65536),5)</definedName>
    <definedName name="CtaContPrinc">OFFSET([4]Parámetros!$E$1,0,0,COUNTA([4]Parámetros!$E$1:$E$65536),5)</definedName>
    <definedName name="Cuentas" localSheetId="3">#REF!</definedName>
    <definedName name="Cuentas" localSheetId="2">#REF!</definedName>
    <definedName name="Cuentas">#REF!</definedName>
    <definedName name="Cust_ACUM" localSheetId="3">#REF!</definedName>
    <definedName name="Cust_ACUM" localSheetId="2">#REF!</definedName>
    <definedName name="Cust_ACUM">#REF!</definedName>
    <definedName name="Cust_ANT" localSheetId="3">#REF!</definedName>
    <definedName name="Cust_ANT" localSheetId="2">#REF!</definedName>
    <definedName name="Cust_ANT">#REF!</definedName>
    <definedName name="Cust_MES" localSheetId="3">#REF!</definedName>
    <definedName name="Cust_MES" localSheetId="2">#REF!</definedName>
    <definedName name="Cust_MES">#REF!</definedName>
    <definedName name="DATOS" localSheetId="3">#REF!</definedName>
    <definedName name="DATOS">#REF!</definedName>
    <definedName name="def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scripcion" localSheetId="3">#REF!</definedName>
    <definedName name="Descripcion" localSheetId="2">#REF!</definedName>
    <definedName name="Descripcion">#REF!</definedName>
    <definedName name="detventaauditado" localSheetId="3">#REF!</definedName>
    <definedName name="detventaauditado">#REF!</definedName>
    <definedName name="DETVENTAAUDITAS" localSheetId="3">#REF!</definedName>
    <definedName name="DETVENTAAUDITAS">#REF!</definedName>
    <definedName name="dic" localSheetId="3">#REF!</definedName>
    <definedName name="dic">#REF!</definedName>
    <definedName name="Diciemb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1989" localSheetId="3">#REF!</definedName>
    <definedName name="Diciembre1989" localSheetId="2">#REF!</definedName>
    <definedName name="Diciembre1989">#REF!</definedName>
    <definedName name="Diciembre1990" localSheetId="3">#REF!</definedName>
    <definedName name="Diciembre1990" localSheetId="2">#REF!</definedName>
    <definedName name="Diciembre1990">#REF!</definedName>
    <definedName name="Diciembre1991" localSheetId="3">#REF!</definedName>
    <definedName name="Diciembre1991" localSheetId="2">#REF!</definedName>
    <definedName name="Diciembre1991">#REF!</definedName>
    <definedName name="Diciembre1992" localSheetId="3">#REF!</definedName>
    <definedName name="Diciembre1992" localSheetId="2">#REF!</definedName>
    <definedName name="Diciembre1992">#REF!</definedName>
    <definedName name="Diciembre1993" localSheetId="3">#REF!</definedName>
    <definedName name="Diciembre1993" localSheetId="2">#REF!</definedName>
    <definedName name="Diciembre1993">#REF!</definedName>
    <definedName name="Diciembre1994" localSheetId="3">#REF!</definedName>
    <definedName name="Diciembre1994" localSheetId="2">#REF!</definedName>
    <definedName name="Diciembre1994">#REF!</definedName>
    <definedName name="Diciembre1995" localSheetId="3">#REF!</definedName>
    <definedName name="Diciembre1995" localSheetId="2">#REF!</definedName>
    <definedName name="Diciembre1995">#REF!</definedName>
    <definedName name="Diciembre1996" localSheetId="3">#REF!</definedName>
    <definedName name="Diciembre1996" localSheetId="2">#REF!</definedName>
    <definedName name="Diciembre1996">#REF!</definedName>
    <definedName name="Diciembre1997" localSheetId="3">#REF!</definedName>
    <definedName name="Diciembre1997" localSheetId="2">#REF!</definedName>
    <definedName name="Diciembre1997">#REF!</definedName>
    <definedName name="Diciembre1998" localSheetId="3">#REF!</definedName>
    <definedName name="Diciembre1998" localSheetId="2">#REF!</definedName>
    <definedName name="Diciembre1998">#REF!</definedName>
    <definedName name="Diciembre1999" localSheetId="3">#REF!</definedName>
    <definedName name="Diciembre1999" localSheetId="2">#REF!</definedName>
    <definedName name="Diciembre1999">#REF!</definedName>
    <definedName name="Diciembre2000" localSheetId="3">#REF!</definedName>
    <definedName name="Diciembre2000" localSheetId="2">#REF!</definedName>
    <definedName name="Diciembre2000">#REF!</definedName>
    <definedName name="Diciembre2001" localSheetId="3">#REF!</definedName>
    <definedName name="Diciembre2001" localSheetId="2">#REF!</definedName>
    <definedName name="Diciembre2001">#REF!</definedName>
    <definedName name="Diciembre2002" localSheetId="3">#REF!</definedName>
    <definedName name="Diciembre2002" localSheetId="2">#REF!</definedName>
    <definedName name="Diciembre2002">#REF!</definedName>
    <definedName name="Diciembre2003" localSheetId="3">#REF!</definedName>
    <definedName name="Diciembre2003" localSheetId="2">#REF!</definedName>
    <definedName name="Diciembre2003">#REF!</definedName>
    <definedName name="Diciembre2004" localSheetId="3">#REF!</definedName>
    <definedName name="Diciembre2004" localSheetId="2">#REF!</definedName>
    <definedName name="Diciembre2004">#REF!</definedName>
    <definedName name="dolJueves">[5]Captados!$AH$151:$AN$165,[5]Captados!$AH$170:$AN$185,[5]Captados!$AH$187:$AN$191,[5]Captados!$AH$195:$AN$203,[5]Captados!$AH$207:$AN$210</definedName>
    <definedName name="dolLunes">[5]Captados!$M$151:$S$165,[5]Captados!$M$170:$S$185,[5]Captados!$M$187:$S$191,[5]Captados!$M$195:$S$203,[5]Captados!$M$207:$S$210</definedName>
    <definedName name="dolMartes">[5]Captados!$T$151:$Z$165,[5]Captados!$T$170:$Z$185,[5]Captados!$T$187:$Z$191,[5]Captados!$T$195:$Z$203,[5]Captados!$T$207:$Z$210</definedName>
    <definedName name="dolMiercoles">[5]Captados!$AA$151:$AG$165,[5]Captados!$AA$170:$AG$185,[5]Captados!$AA$187:$AG$191,[5]Captados!$AA$195:$AG$203,[5]Captados!$AA$207:$AG$210</definedName>
    <definedName name="dolViernes">[5]Captados!$AO$151:$AU$165,[5]Captados!$AO$170:$AU$185,[5]Captados!$AO$187:$AU$191,[5]Captados!$AO$195:$AU$203,[5]Captados!$AO$207:$AU$210</definedName>
    <definedName name="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ncaje" localSheetId="3">#REF!</definedName>
    <definedName name="encaje">#REF!</definedName>
    <definedName name="en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ro2000" localSheetId="3">#REF!</definedName>
    <definedName name="Enero2000" localSheetId="2">#REF!</definedName>
    <definedName name="Enero2000">#REF!</definedName>
    <definedName name="Enero2001" localSheetId="3">#REF!</definedName>
    <definedName name="Enero2001" localSheetId="2">#REF!</definedName>
    <definedName name="Enero2001">#REF!</definedName>
    <definedName name="Enero2002" localSheetId="3">#REF!</definedName>
    <definedName name="Enero2002" localSheetId="2">#REF!</definedName>
    <definedName name="Enero2002">#REF!</definedName>
    <definedName name="Enero2003" localSheetId="3">#REF!</definedName>
    <definedName name="Enero2003" localSheetId="2">#REF!</definedName>
    <definedName name="Enero2003">#REF!</definedName>
    <definedName name="Enero2004" localSheetId="3">#REF!</definedName>
    <definedName name="Enero2004" localSheetId="2">#REF!</definedName>
    <definedName name="Enero2004">#REF!</definedName>
    <definedName name="Enero2005" localSheetId="3">#REF!</definedName>
    <definedName name="Enero2005" localSheetId="2">#REF!</definedName>
    <definedName name="Enero2005">#REF!</definedName>
    <definedName name="ENTIDAD" localSheetId="3">#REF!</definedName>
    <definedName name="ENTIDAD">#REF!</definedName>
    <definedName name="entidades">[5]Parámetros!$A$4:$B$27</definedName>
    <definedName name="ER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_ACUM" localSheetId="3">#REF!</definedName>
    <definedName name="ER_ACUM" localSheetId="2">#REF!</definedName>
    <definedName name="ER_ACUM">#REF!</definedName>
    <definedName name="ER_ACUM2" localSheetId="3">#REF!</definedName>
    <definedName name="ER_ACUM2" localSheetId="2">#REF!</definedName>
    <definedName name="ER_ACUM2">#REF!</definedName>
    <definedName name="ER_MES" localSheetId="3">#REF!</definedName>
    <definedName name="ER_MES" localSheetId="2">#REF!</definedName>
    <definedName name="ER_MES">#REF!</definedName>
    <definedName name="ER_MES2" localSheetId="3">#REF!</definedName>
    <definedName name="ER_MES2" localSheetId="2">#REF!</definedName>
    <definedName name="ER_MES2">#REF!</definedName>
    <definedName name="ERDI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TADO" localSheetId="3">#REF!</definedName>
    <definedName name="ESTADO">#REF!</definedName>
    <definedName name="Estatus" localSheetId="3">#REF!</definedName>
    <definedName name="Estatus">#REF!</definedName>
    <definedName name="eurodolJueves">[5]Captados!$AH$287:$AN$301,[5]Captados!$AH$306:$AN$321,[5]Captados!$AH$323:$AN$327,[5]Captados!$AH$331:$AN$339,[5]Captados!$AH$343:$AN$346</definedName>
    <definedName name="eurodolLunes">[5]Captados!$M$287:$S$301,[5]Captados!$M$306:$S$321,[5]Captados!$M$323:$S$327,[5]Captados!$M$331:$S$339,[5]Captados!$M$343:$S$346</definedName>
    <definedName name="eurodolMartes">[5]Captados!$T$287:$Z$301,[5]Captados!$T$306:$Z$321,[5]Captados!$T$323:$Z$327,[5]Captados!$T$331:$Z$339,[5]Captados!$T$343:$Z$346</definedName>
    <definedName name="eurodolMiercoles">[5]Captados!$AA$287:$AG$301,[5]Captados!$AA$306:$AG$321,[5]Captados!$AA$323:$AG$327,[5]Captados!$AA$331:$AG$339,[5]Captados!$AA$343:$AG$346</definedName>
    <definedName name="eurodolViernes">[5]Captados!$AO$287:$AU$301,[5]Captados!$AO$306:$AU$321,[5]Captados!$AO$323:$AU$327,[5]Captados!$AO$331:$AU$339,[5]Captados!$AO$343:$AU$346</definedName>
    <definedName name="euroJueves">[5]Captados!$AH$219:$AN$233,[5]Captados!$AH$238:$AN$253,[5]Captados!$AH$255:$AN$259,[5]Captados!$AH$263:$AN$271,[5]Captados!$AH$275:$AN$278</definedName>
    <definedName name="euroLunes">[5]Captados!$M$219:$S$233,[5]Captados!$M$238:$S$253,[5]Captados!$M$255:$S$259,[5]Captados!$M$263:$S$271,[5]Captados!$M$275:$S$278</definedName>
    <definedName name="euroMartes">[5]Captados!$T$219:$Z$233,[5]Captados!$T$238:$Z$253,[5]Captados!$T$255:$Z$259,[5]Captados!$T$263:$Z$271,[5]Captados!$T$275:$Z$278</definedName>
    <definedName name="euroMiercoles">[5]Captados!$AA$219:$AG$233,[5]Captados!$AA$238:$AG$253,[5]Captados!$AA$255:$AG$259,[5]Captados!$AA$263:$AG$271,[5]Captados!$AA$275:$AG$278</definedName>
    <definedName name="euroViernes">[5]Captados!$AO$219:$AU$233,[5]Captados!$AO$238:$AU$253,[5]Captados!$AO$255:$AU$259,[5]Captados!$AO$263:$AU$271,[5]Captados!$AO$275:$AU$278</definedName>
    <definedName name="fe_ACUM" localSheetId="3">#REF!</definedName>
    <definedName name="fe_ACUM" localSheetId="2">#REF!</definedName>
    <definedName name="fe_ACUM">#REF!</definedName>
    <definedName name="fe_MES" localSheetId="3">#REF!</definedName>
    <definedName name="fe_MES" localSheetId="2">#REF!</definedName>
    <definedName name="fe_MES">#REF!</definedName>
    <definedName name="FE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rero2000" localSheetId="3">#REF!</definedName>
    <definedName name="Febrero2000" localSheetId="2">#REF!</definedName>
    <definedName name="Febrero2000">#REF!</definedName>
    <definedName name="Febrero2001" localSheetId="3">#REF!</definedName>
    <definedName name="Febrero2001" localSheetId="2">#REF!</definedName>
    <definedName name="Febrero2001">#REF!</definedName>
    <definedName name="Febrero2002" localSheetId="3">#REF!</definedName>
    <definedName name="Febrero2002" localSheetId="2">#REF!</definedName>
    <definedName name="Febrero2002">#REF!</definedName>
    <definedName name="Febrero2003" localSheetId="3">#REF!</definedName>
    <definedName name="Febrero2003" localSheetId="2">#REF!</definedName>
    <definedName name="Febrero2003">#REF!</definedName>
    <definedName name="Febrero2004" localSheetId="3">#REF!</definedName>
    <definedName name="Febrero2004" localSheetId="2">#REF!</definedName>
    <definedName name="Febrero2004">#REF!</definedName>
    <definedName name="Fecha" localSheetId="3">#REF!</definedName>
    <definedName name="Fecha">#REF!</definedName>
    <definedName name="fi_ACUM" localSheetId="3">#REF!</definedName>
    <definedName name="fi_ACUM" localSheetId="2">#REF!</definedName>
    <definedName name="fi_ACUM">#REF!</definedName>
    <definedName name="fi_MES" localSheetId="3">#REF!</definedName>
    <definedName name="fi_MES" localSheetId="2">#REF!</definedName>
    <definedName name="fi_MES">#REF!</definedName>
    <definedName name="Fideicomisos" localSheetId="3">#REF!</definedName>
    <definedName name="Fideicomisos" localSheetId="2">#REF!</definedName>
    <definedName name="Fideicomisos">#REF!</definedName>
    <definedName name="GENERAL_INSURANCE" localSheetId="3">#REF!</definedName>
    <definedName name="GENERAL_INSURANCE" localSheetId="2">#REF!</definedName>
    <definedName name="GENERAL_INSURANCE">#REF!</definedName>
    <definedName name="gg_ACUM1" localSheetId="3">#REF!</definedName>
    <definedName name="gg_ACUM1" localSheetId="2">#REF!</definedName>
    <definedName name="gg_ACUM1">#REF!</definedName>
    <definedName name="gg_ACUM2" localSheetId="3">#REF!</definedName>
    <definedName name="gg_ACUM2" localSheetId="2">#REF!</definedName>
    <definedName name="gg_ACUM2">#REF!</definedName>
    <definedName name="gg_MES1" localSheetId="3">#REF!</definedName>
    <definedName name="gg_MES1" localSheetId="2">#REF!</definedName>
    <definedName name="gg_MES1">#REF!</definedName>
    <definedName name="gg_MES2" localSheetId="3">#REF!</definedName>
    <definedName name="gg_MES2" localSheetId="2">#REF!</definedName>
    <definedName name="gg_MES2">#REF!</definedName>
    <definedName name="ggr_ACUM1" localSheetId="3">#REF!</definedName>
    <definedName name="ggr_ACUM1" localSheetId="2">#REF!</definedName>
    <definedName name="ggr_ACUM1">#REF!</definedName>
    <definedName name="ggr_ACUM2" localSheetId="3">#REF!</definedName>
    <definedName name="ggr_ACUM2" localSheetId="2">#REF!</definedName>
    <definedName name="ggr_ACUM2">#REF!</definedName>
    <definedName name="ggr_MES1" localSheetId="3">#REF!</definedName>
    <definedName name="ggr_MES1" localSheetId="2">#REF!</definedName>
    <definedName name="ggr_MES1">#REF!</definedName>
    <definedName name="ggr_MES2" localSheetId="3">#REF!</definedName>
    <definedName name="ggr_MES2" localSheetId="2">#REF!</definedName>
    <definedName name="ggr_MES2">#REF!</definedName>
    <definedName name="GIRRCOP" localSheetId="3">#REF!</definedName>
    <definedName name="GIRRCOP" localSheetId="2">#REF!</definedName>
    <definedName name="GIRRCOP">#REF!</definedName>
    <definedName name="GIRRUSD" localSheetId="3">#REF!</definedName>
    <definedName name="GIRRUSD" localSheetId="2">#REF!</definedName>
    <definedName name="GIRRUSD">#REF!</definedName>
    <definedName name="gp_ACUM1" localSheetId="3">#REF!</definedName>
    <definedName name="gp_ACUM1" localSheetId="2">#REF!</definedName>
    <definedName name="gp_ACUM1">#REF!</definedName>
    <definedName name="gp_ACUM2" localSheetId="3">#REF!</definedName>
    <definedName name="gp_ACUM2" localSheetId="2">#REF!</definedName>
    <definedName name="gp_ACUM2">#REF!</definedName>
    <definedName name="gp_MES1" localSheetId="3">#REF!</definedName>
    <definedName name="gp_MES1" localSheetId="2">#REF!</definedName>
    <definedName name="gp_MES1">#REF!</definedName>
    <definedName name="gp_MES2" localSheetId="3">#REF!</definedName>
    <definedName name="gp_MES2" localSheetId="2">#REF!</definedName>
    <definedName name="gp_MES2">#REF!</definedName>
    <definedName name="_xlnm.Recorder" localSheetId="3">#REF!</definedName>
    <definedName name="_xlnm.Recorder" localSheetId="2">#REF!</definedName>
    <definedName name="_xlnm.Recorder">#REF!</definedName>
    <definedName name="hjhiy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_ACUM" localSheetId="3">#REF!</definedName>
    <definedName name="I_ACUM" localSheetId="2">#REF!</definedName>
    <definedName name="I_ACUM">#REF!</definedName>
    <definedName name="I_ANT" localSheetId="3">#REF!</definedName>
    <definedName name="I_ANT" localSheetId="2">#REF!</definedName>
    <definedName name="I_ANT">#REF!</definedName>
    <definedName name="I_MES" localSheetId="3">#REF!</definedName>
    <definedName name="I_MES" localSheetId="2">#REF!</definedName>
    <definedName name="I_MES">#REF!</definedName>
    <definedName name="ie_ACUM" localSheetId="3">#REF!</definedName>
    <definedName name="ie_ACUM" localSheetId="2">#REF!</definedName>
    <definedName name="ie_ACUM">#REF!</definedName>
    <definedName name="ie_MES" localSheetId="3">#REF!</definedName>
    <definedName name="ie_MES" localSheetId="2">#REF!</definedName>
    <definedName name="ie_MES">#REF!</definedName>
    <definedName name="ii_ACUM" localSheetId="3">#REF!</definedName>
    <definedName name="ii_ACUM" localSheetId="2">#REF!</definedName>
    <definedName name="ii_ACUM">#REF!</definedName>
    <definedName name="ii_Mes" localSheetId="3">#REF!</definedName>
    <definedName name="ii_Mes" localSheetId="2">#REF!</definedName>
    <definedName name="ii_Mes">#REF!</definedName>
    <definedName name="Imp_ACUM" localSheetId="3">#REF!</definedName>
    <definedName name="Imp_ACUM" localSheetId="2">#REF!</definedName>
    <definedName name="Imp_ACUM">#REF!</definedName>
    <definedName name="Imp_MES" localSheetId="3">#REF!</definedName>
    <definedName name="Imp_MES" localSheetId="2">#REF!</definedName>
    <definedName name="Imp_MES">#REF!</definedName>
    <definedName name="Informes_MAR_y_SAR_Lloyds" localSheetId="3">#REF!</definedName>
    <definedName name="Informes_MAR_y_SAR_Lloyds" localSheetId="2">#REF!</definedName>
    <definedName name="Informes_MAR_y_SAR_Lloyds">#REF!</definedName>
    <definedName name="Inmobiliaria" localSheetId="3">#REF!</definedName>
    <definedName name="Inmobiliaria" localSheetId="2">#REF!</definedName>
    <definedName name="Inmobiliaria">#REF!</definedName>
    <definedName name="Intang_ACUM" localSheetId="3">#REF!</definedName>
    <definedName name="Intang_ACUM" localSheetId="2">#REF!</definedName>
    <definedName name="Intang_ACUM">#REF!</definedName>
    <definedName name="Intang_ANT" localSheetId="3">#REF!</definedName>
    <definedName name="Intang_ANT" localSheetId="2">#REF!</definedName>
    <definedName name="Intang_ANT">#REF!</definedName>
    <definedName name="Intang_MES" localSheetId="3">#REF!</definedName>
    <definedName name="Intang_MES" localSheetId="2">#REF!</definedName>
    <definedName name="Intang_MES">#REF!</definedName>
    <definedName name="ivett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ulio2000" localSheetId="3">#REF!</definedName>
    <definedName name="Julio2000" localSheetId="2">#REF!</definedName>
    <definedName name="Julio2000">#REF!</definedName>
    <definedName name="Julio2001" localSheetId="3">#REF!</definedName>
    <definedName name="Julio2001" localSheetId="2">#REF!</definedName>
    <definedName name="Julio2001">#REF!</definedName>
    <definedName name="Julio2002" localSheetId="3">#REF!</definedName>
    <definedName name="Julio2002" localSheetId="2">#REF!</definedName>
    <definedName name="Julio2002">#REF!</definedName>
    <definedName name="Julio2003" localSheetId="3">#REF!</definedName>
    <definedName name="Julio2003" localSheetId="2">#REF!</definedName>
    <definedName name="Julio2003">#REF!</definedName>
    <definedName name="Julio2004" localSheetId="3">#REF!</definedName>
    <definedName name="Julio2004" localSheetId="2">#REF!</definedName>
    <definedName name="Julio2004">#REF!</definedName>
    <definedName name="Junio1997" localSheetId="3">#REF!</definedName>
    <definedName name="Junio1997" localSheetId="2">#REF!</definedName>
    <definedName name="Junio1997">#REF!</definedName>
    <definedName name="Junio1998" localSheetId="3">#REF!</definedName>
    <definedName name="Junio1998" localSheetId="2">#REF!</definedName>
    <definedName name="Junio1998">#REF!</definedName>
    <definedName name="Junio1999" localSheetId="3">#REF!</definedName>
    <definedName name="Junio1999" localSheetId="2">#REF!</definedName>
    <definedName name="Junio1999">#REF!</definedName>
    <definedName name="Junio2000" localSheetId="3">#REF!</definedName>
    <definedName name="Junio2000" localSheetId="2">#REF!</definedName>
    <definedName name="Junio2000">#REF!</definedName>
    <definedName name="Junio2001" localSheetId="3">#REF!</definedName>
    <definedName name="Junio2001" localSheetId="2">#REF!</definedName>
    <definedName name="Junio2001">#REF!</definedName>
    <definedName name="Junio2002" localSheetId="3">#REF!</definedName>
    <definedName name="Junio2002" localSheetId="2">#REF!</definedName>
    <definedName name="Junio2002">#REF!</definedName>
    <definedName name="Junio2003" localSheetId="3">#REF!</definedName>
    <definedName name="Junio2003" localSheetId="2">#REF!</definedName>
    <definedName name="Junio2003">#REF!</definedName>
    <definedName name="Junio2004" localSheetId="3">#REF!</definedName>
    <definedName name="Junio2004" localSheetId="2">#REF!</definedName>
    <definedName name="Junio2004">#REF!</definedName>
    <definedName name="L_ACUM" localSheetId="3">#REF!</definedName>
    <definedName name="L_ACUM" localSheetId="2">#REF!</definedName>
    <definedName name="L_ACUM">#REF!</definedName>
    <definedName name="L_ANT" localSheetId="3">#REF!</definedName>
    <definedName name="L_ANT" localSheetId="2">#REF!</definedName>
    <definedName name="L_ANT">#REF!</definedName>
    <definedName name="L_MES" localSheetId="3">#REF!</definedName>
    <definedName name="L_MES" localSheetId="2">#REF!</definedName>
    <definedName name="L_MES">#REF!</definedName>
    <definedName name="LIFE_ASSURANCE" localSheetId="3">#REF!</definedName>
    <definedName name="LIFE_ASSURANCE" localSheetId="2">#REF!</definedName>
    <definedName name="LIFE_ASSURANCE">#REF!</definedName>
    <definedName name="LL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Marzo1997" localSheetId="3">#REF!</definedName>
    <definedName name="Marzo1997" localSheetId="2">#REF!</definedName>
    <definedName name="Marzo1997">#REF!</definedName>
    <definedName name="Marzo1998" localSheetId="3">#REF!</definedName>
    <definedName name="Marzo1998" localSheetId="2">#REF!</definedName>
    <definedName name="Marzo1998">#REF!</definedName>
    <definedName name="Marzo1999" localSheetId="3">#REF!</definedName>
    <definedName name="Marzo1999" localSheetId="2">#REF!</definedName>
    <definedName name="Marzo1999">#REF!</definedName>
    <definedName name="Marzo2000" localSheetId="3">#REF!</definedName>
    <definedName name="Marzo2000" localSheetId="2">#REF!</definedName>
    <definedName name="Marzo2000">#REF!</definedName>
    <definedName name="Marzo2001" localSheetId="3">#REF!</definedName>
    <definedName name="Marzo2001" localSheetId="2">#REF!</definedName>
    <definedName name="Marzo2001">#REF!</definedName>
    <definedName name="Marzo2002" localSheetId="3">#REF!</definedName>
    <definedName name="Marzo2002" localSheetId="2">#REF!</definedName>
    <definedName name="Marzo2002">#REF!</definedName>
    <definedName name="Marzo2003" localSheetId="3">#REF!</definedName>
    <definedName name="Marzo2003" localSheetId="2">#REF!</definedName>
    <definedName name="Marzo2003">#REF!</definedName>
    <definedName name="Marzo2004" localSheetId="3">#REF!</definedName>
    <definedName name="Marzo2004" localSheetId="2">#REF!</definedName>
    <definedName name="Marzo2004">#REF!</definedName>
    <definedName name="Mayo2000" localSheetId="3">#REF!</definedName>
    <definedName name="Mayo2000" localSheetId="2">#REF!</definedName>
    <definedName name="Mayo2000">#REF!</definedName>
    <definedName name="Mayo2001" localSheetId="3">#REF!</definedName>
    <definedName name="Mayo2001" localSheetId="2">#REF!</definedName>
    <definedName name="Mayo2001">#REF!</definedName>
    <definedName name="Mayo2002" localSheetId="3">#REF!</definedName>
    <definedName name="Mayo2002" localSheetId="2">#REF!</definedName>
    <definedName name="Mayo2002">#REF!</definedName>
    <definedName name="Mayo2003" localSheetId="3">#REF!</definedName>
    <definedName name="Mayo2003" localSheetId="2">#REF!</definedName>
    <definedName name="Mayo2003">#REF!</definedName>
    <definedName name="Mayo2004" localSheetId="3">#REF!</definedName>
    <definedName name="Mayo2004" localSheetId="2">#REF!</definedName>
    <definedName name="Mayo2004">#REF!</definedName>
    <definedName name="NICARAGU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OM" localSheetId="3">#REF!</definedName>
    <definedName name="NOM">#REF!</definedName>
    <definedName name="Noviembre2000" localSheetId="3">#REF!</definedName>
    <definedName name="Noviembre2000" localSheetId="2">#REF!</definedName>
    <definedName name="Noviembre2000">#REF!</definedName>
    <definedName name="Noviembre2001" localSheetId="3">#REF!</definedName>
    <definedName name="Noviembre2001" localSheetId="2">#REF!</definedName>
    <definedName name="Noviembre2001">#REF!</definedName>
    <definedName name="Noviembre2002" localSheetId="3">#REF!</definedName>
    <definedName name="Noviembre2002" localSheetId="2">#REF!</definedName>
    <definedName name="Noviembre2002">#REF!</definedName>
    <definedName name="Noviembre2003" localSheetId="3">#REF!</definedName>
    <definedName name="Noviembre2003" localSheetId="2">#REF!</definedName>
    <definedName name="Noviembre2003">#REF!</definedName>
    <definedName name="Noviembre2004" localSheetId="3">#REF!</definedName>
    <definedName name="Noviembre2004" localSheetId="2">#REF!</definedName>
    <definedName name="Noviembre2004">#REF!</definedName>
    <definedName name="O_ACUM" localSheetId="3">#REF!</definedName>
    <definedName name="O_ACUM" localSheetId="2">#REF!</definedName>
    <definedName name="O_ACUM">#REF!</definedName>
    <definedName name="O_ANT" localSheetId="3">#REF!</definedName>
    <definedName name="O_ANT" localSheetId="2">#REF!</definedName>
    <definedName name="O_ANT">#REF!</definedName>
    <definedName name="O_MES" localSheetId="3">#REF!</definedName>
    <definedName name="O_MES" localSheetId="2">#REF!</definedName>
    <definedName name="O_MES">#REF!</definedName>
    <definedName name="Octubre2000" localSheetId="3">#REF!</definedName>
    <definedName name="Octubre2000" localSheetId="2">#REF!</definedName>
    <definedName name="Octubre2000">#REF!</definedName>
    <definedName name="Octubre2001" localSheetId="3">#REF!</definedName>
    <definedName name="Octubre2001" localSheetId="2">#REF!</definedName>
    <definedName name="Octubre2001">#REF!</definedName>
    <definedName name="Octubre2002" localSheetId="3">#REF!</definedName>
    <definedName name="Octubre2002" localSheetId="2">#REF!</definedName>
    <definedName name="Octubre2002">#REF!</definedName>
    <definedName name="Octubre2003" localSheetId="3">#REF!</definedName>
    <definedName name="Octubre2003" localSheetId="2">#REF!</definedName>
    <definedName name="Octubre2003">#REF!</definedName>
    <definedName name="Octubre2004" localSheetId="3">#REF!</definedName>
    <definedName name="Octubre2004" localSheetId="2">#REF!</definedName>
    <definedName name="Octubre2004">#REF!</definedName>
    <definedName name="oi_ACUM" localSheetId="3">#REF!</definedName>
    <definedName name="oi_ACUM" localSheetId="2">#REF!</definedName>
    <definedName name="oi_ACUM">#REF!</definedName>
    <definedName name="oi_MES" localSheetId="3">#REF!</definedName>
    <definedName name="oi_MES" localSheetId="2">#REF!</definedName>
    <definedName name="oi_MES">#REF!</definedName>
    <definedName name="Op_ACUM" localSheetId="3">#REF!</definedName>
    <definedName name="Op_ACUM" localSheetId="2">#REF!</definedName>
    <definedName name="Op_ACUM">#REF!</definedName>
    <definedName name="Op_ANT" localSheetId="3">#REF!</definedName>
    <definedName name="Op_ANT" localSheetId="2">#REF!</definedName>
    <definedName name="Op_ANT">#REF!</definedName>
    <definedName name="Op_ATN" localSheetId="3">#REF!</definedName>
    <definedName name="Op_ATN" localSheetId="2">#REF!</definedName>
    <definedName name="Op_ATN">#REF!</definedName>
    <definedName name="Op_MES" localSheetId="3">#REF!</definedName>
    <definedName name="Op_MES" localSheetId="2">#REF!</definedName>
    <definedName name="Op_MES">#REF!</definedName>
    <definedName name="panam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ER" localSheetId="3">#REF!</definedName>
    <definedName name="PER">#REF!</definedName>
    <definedName name="perman" localSheetId="3">#REF!</definedName>
    <definedName name="perman">#REF!</definedName>
    <definedName name="portafolio" localSheetId="3">[7]Portafolio!$B$5:$AK$263</definedName>
    <definedName name="portafolio" localSheetId="2">[7]Portafolio!$B$5:$AK$263</definedName>
    <definedName name="portafolio">[8]Portafolio!$B$5:$AK$263</definedName>
    <definedName name="Procesado" localSheetId="3">#REF!</definedName>
    <definedName name="Procesado">#REF!</definedName>
    <definedName name="ProvPYG" localSheetId="3">[9]Parametros!$X$1:$AB$244</definedName>
    <definedName name="ProvPYG" localSheetId="2">[9]Parametros!$X$1:$AB$244</definedName>
    <definedName name="ProvPYG">[10]Parametros!$X$1:$AB$244</definedName>
    <definedName name="Q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ango1InfLiqui">[11]DetalleFlujoUSD!$HX$8:$HX$98</definedName>
    <definedName name="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corder">#REF!</definedName>
    <definedName name="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FI" localSheetId="3">#REF!</definedName>
    <definedName name="SAFI" localSheetId="2">#REF!</definedName>
    <definedName name="SAFI">#REF!</definedName>
    <definedName name="Saldos" localSheetId="3">#REF!</definedName>
    <definedName name="Saldos">#REF!</definedName>
    <definedName name="SCHEDULE_A" localSheetId="3">#REF!</definedName>
    <definedName name="SCHEDULE_A" localSheetId="2">#REF!</definedName>
    <definedName name="SCHEDULE_A">#REF!</definedName>
    <definedName name="SCHEDULE_B" localSheetId="3">#REF!</definedName>
    <definedName name="SCHEDULE_B" localSheetId="2">#REF!</definedName>
    <definedName name="SCHEDULE_B">#REF!</definedName>
    <definedName name="SCHEDULE_C" localSheetId="3">#REF!</definedName>
    <definedName name="SCHEDULE_C" localSheetId="2">#REF!</definedName>
    <definedName name="SCHEDULE_C">#REF!</definedName>
    <definedName name="SCHEDULE_D" localSheetId="3">#REF!</definedName>
    <definedName name="SCHEDULE_D" localSheetId="2">#REF!</definedName>
    <definedName name="SCHEDULE_D">#REF!</definedName>
    <definedName name="SCHEDULE_E" localSheetId="3">#REF!</definedName>
    <definedName name="SCHEDULE_E" localSheetId="2">#REF!</definedName>
    <definedName name="SCHEDULE_E">#REF!</definedName>
    <definedName name="SCHEDULE_F" localSheetId="3">#REF!</definedName>
    <definedName name="SCHEDULE_F" localSheetId="2">#REF!</definedName>
    <definedName name="SCHEDULE_F">#REF!</definedName>
    <definedName name="SCHEDULE_G" localSheetId="3">#REF!</definedName>
    <definedName name="SCHEDULE_G" localSheetId="2">#REF!</definedName>
    <definedName name="SCHEDULE_G">#REF!</definedName>
    <definedName name="SCHEDULE_H" localSheetId="3">#REF!</definedName>
    <definedName name="SCHEDULE_H" localSheetId="2">#REF!</definedName>
    <definedName name="SCHEDULE_H">#REF!</definedName>
    <definedName name="SCHEDULE_I" localSheetId="3">#REF!</definedName>
    <definedName name="SCHEDULE_I" localSheetId="2">#REF!</definedName>
    <definedName name="SCHEDULE_I">#REF!</definedName>
    <definedName name="SCHEDULE_J" localSheetId="3">#REF!</definedName>
    <definedName name="SCHEDULE_J" localSheetId="2">#REF!</definedName>
    <definedName name="SCHEDULE_J">#REF!</definedName>
    <definedName name="SCHEDULE_K" localSheetId="3">#REF!</definedName>
    <definedName name="SCHEDULE_K" localSheetId="2">#REF!</definedName>
    <definedName name="SCHEDULE_K">#REF!</definedName>
    <definedName name="SCHEDULE_L" localSheetId="3">#REF!</definedName>
    <definedName name="SCHEDULE_L" localSheetId="2">#REF!</definedName>
    <definedName name="SCHEDULE_L">#REF!</definedName>
    <definedName name="SCHEDULE_M" localSheetId="3">#REF!</definedName>
    <definedName name="SCHEDULE_M" localSheetId="2">#REF!</definedName>
    <definedName name="SCHEDULE_M">#REF!</definedName>
    <definedName name="SCHEDULE_N" localSheetId="3">#REF!</definedName>
    <definedName name="SCHEDULE_N" localSheetId="2">#REF!</definedName>
    <definedName name="SCHEDULE_N">#REF!</definedName>
    <definedName name="SCHEDULE_O" localSheetId="3">#REF!</definedName>
    <definedName name="SCHEDULE_O" localSheetId="2">#REF!</definedName>
    <definedName name="SCHEDULE_O">#REF!</definedName>
    <definedName name="SCHEDULE_P" localSheetId="3">#REF!</definedName>
    <definedName name="SCHEDULE_P" localSheetId="2">#REF!</definedName>
    <definedName name="SCHEDULE_P">#REF!</definedName>
    <definedName name="SCHEDULE_Q" localSheetId="3">#REF!</definedName>
    <definedName name="SCHEDULE_Q" localSheetId="2">#REF!</definedName>
    <definedName name="SCHEDULE_Q">#REF!</definedName>
    <definedName name="SCHEDULE_R" localSheetId="3">#REF!</definedName>
    <definedName name="SCHEDULE_R" localSheetId="2">#REF!</definedName>
    <definedName name="SCHEDULE_R">#REF!</definedName>
    <definedName name="SCHEDULE_S" localSheetId="3">#REF!</definedName>
    <definedName name="SCHEDULE_S" localSheetId="2">#REF!</definedName>
    <definedName name="SCHEDULE_S">#REF!</definedName>
    <definedName name="Seguros" localSheetId="3">#REF!</definedName>
    <definedName name="Seguros" localSheetId="2">#REF!</definedName>
    <definedName name="Seguros">#REF!</definedName>
    <definedName name="Septiembre1997" localSheetId="3">#REF!</definedName>
    <definedName name="Septiembre1997" localSheetId="2">#REF!</definedName>
    <definedName name="Septiembre1997">#REF!</definedName>
    <definedName name="Septiembre1998" localSheetId="3">#REF!</definedName>
    <definedName name="Septiembre1998" localSheetId="2">#REF!</definedName>
    <definedName name="Septiembre1998">#REF!</definedName>
    <definedName name="Septiembre1999" localSheetId="3">#REF!</definedName>
    <definedName name="Septiembre1999" localSheetId="2">#REF!</definedName>
    <definedName name="Septiembre1999">#REF!</definedName>
    <definedName name="Septiembre2000" localSheetId="3">#REF!</definedName>
    <definedName name="Septiembre2000" localSheetId="2">#REF!</definedName>
    <definedName name="Septiembre2000">#REF!</definedName>
    <definedName name="Septiembre2001" localSheetId="3">#REF!</definedName>
    <definedName name="Septiembre2001" localSheetId="2">#REF!</definedName>
    <definedName name="Septiembre2001">#REF!</definedName>
    <definedName name="Septiembre2002" localSheetId="3">#REF!</definedName>
    <definedName name="Septiembre2002" localSheetId="2">#REF!</definedName>
    <definedName name="Septiembre2002">#REF!</definedName>
    <definedName name="Septiembre2003" localSheetId="3">#REF!</definedName>
    <definedName name="Septiembre2003" localSheetId="2">#REF!</definedName>
    <definedName name="Septiembre2003">#REF!</definedName>
    <definedName name="Septiembre2004" localSheetId="3">#REF!</definedName>
    <definedName name="Septiembre2004" localSheetId="2">#REF!</definedName>
    <definedName name="Septiembre2004">#REF!</definedName>
    <definedName name="Sum_KSheet2_1">'[12]Flujo de Efectivo Dic.14'!#REF!</definedName>
    <definedName name="Sum_KSheet2_2">'[12]Flujo de Efectivo Dic.14'!#REF!</definedName>
    <definedName name="Sum_KSheet2_3">'[12]Flujo de Efectivo Dic.14'!#REF!</definedName>
    <definedName name="Sum_KSheet2_4">'[12]Flujo de Efectivo Dic.14'!#REF!</definedName>
    <definedName name="Sum_KSheet8_1">#REF!</definedName>
    <definedName name="Sum_KSheet8_2">#REF!</definedName>
    <definedName name="Sum_KSheet8_3">#REF!</definedName>
    <definedName name="Sum_KSheet8_4">#REF!</definedName>
    <definedName name="SWQ">#REF!</definedName>
    <definedName name="tc" localSheetId="3">#REF!</definedName>
    <definedName name="tc" localSheetId="2">#REF!</definedName>
    <definedName name="tc">#REF!</definedName>
    <definedName name="TCBCCR" localSheetId="3">#REF!</definedName>
    <definedName name="TCBCCR">#REF!</definedName>
    <definedName name="TCHSBC" localSheetId="3">#REF!</definedName>
    <definedName name="TCHSBC">#REF!</definedName>
    <definedName name="TCMONEX">[4]Parámetros!$C$2</definedName>
    <definedName name="TCO" localSheetId="3">#REF!</definedName>
    <definedName name="TCO">#REF!</definedName>
    <definedName name="TCP" localSheetId="3">#REF!</definedName>
    <definedName name="TCP">#REF!</definedName>
    <definedName name="TCPHSBC" localSheetId="3">#REF!</definedName>
    <definedName name="TCPHSBC">#REF!</definedName>
    <definedName name="TipoPapel" localSheetId="3">OFFSET([13]Parámetros!$AC$1,0,0,COUNTA([13]Parámetros!$AC$1:$AC$65536),2)</definedName>
    <definedName name="TipoPapel" localSheetId="2">OFFSET([13]Parámetros!$AC$1,0,0,COUNTA([13]Parámetros!$AC$1:$AC$65536),2)</definedName>
    <definedName name="TipoPapel">OFFSET([13]Parámetros!$AC$1,0,0,COUNTA([13]Parámetros!$AC$1:$AC$65536),2)</definedName>
    <definedName name="udesJueves">[5]Captados!$AH$84:$AN$98,[5]Captados!$AH$103:$AN$118,[5]Captados!$AH$120:$AN$124,[5]Captados!$AH$128:$AN$136,[5]Captados!$AH$140:$AN$143</definedName>
    <definedName name="udesLunes">[5]Captados!$M$84:$S$98,[5]Captados!$M$103:$S$118,[5]Captados!$M$120:$S$124,[5]Captados!$M$128:$S$136,[5]Captados!$M$140:$S$143</definedName>
    <definedName name="udesMartes">[5]Captados!$T$84:$Z$98,[5]Captados!$T$103:$Z$118,[5]Captados!$T$120:$Z$124,[5]Captados!$T$128:$Z$136,[5]Captados!$T$140:$Z$143</definedName>
    <definedName name="udesMiercoles">[5]Captados!$AA$84:$AG$98,[5]Captados!$AA$103:$AG$118,[5]Captados!$AA$120:$AG$124,[5]Captados!$AA$128:$AG$136,[5]Captados!$AA$140:$AG$143</definedName>
    <definedName name="udesViernes">[5]Captados!$AO$84:$AU$98,[5]Captados!$AO$103:$AU$118,[5]Captados!$AO$120:$AU$124,[5]Captados!$AO$128:$AU$136,[5]Captados!$AO$140:$AU$143</definedName>
    <definedName name="uujuoo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Valores" localSheetId="3">#REF!</definedName>
    <definedName name="Valores" localSheetId="2">#REF!</definedName>
    <definedName name="Valores">#REF!</definedName>
    <definedName name="VALUATION" localSheetId="3">[1]PUC!#REF!</definedName>
    <definedName name="VALUATION" localSheetId="2">[1]PUC!#REF!</definedName>
    <definedName name="VALUATION">[1]PUC!#REF!</definedName>
    <definedName name="VALUATION2" localSheetId="3">[1]PUC!#REF!</definedName>
    <definedName name="VALUATION2" localSheetId="2">[1]PUC!#REF!</definedName>
    <definedName name="VALUATION2">[1]PUC!#REF!</definedName>
    <definedName name="VENTA" localSheetId="3">#REF!</definedName>
    <definedName name="VENTA">#REF!</definedName>
    <definedName name="vng" localSheetId="3">#REF!</definedName>
    <definedName name="vng">#REF!</definedName>
    <definedName name="VT" localSheetId="3">#REF!</definedName>
    <definedName name="VT">#REF!</definedName>
    <definedName name="vto" localSheetId="3">#REF!</definedName>
    <definedName name="vto" localSheetId="2">#REF!</definedName>
    <definedName name="vto">#REF!</definedName>
    <definedName name="West" localSheetId="3">#REF!</definedName>
    <definedName name="West" localSheetId="2">#REF!</definedName>
    <definedName name="West">#REF!</definedName>
    <definedName name="wrn.ER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MARF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ref_total" localSheetId="3">'[1]Fid.I Sem'!#REF!</definedName>
    <definedName name="xref_total" localSheetId="2">'[1]Fid.I Sem'!#REF!</definedName>
    <definedName name="xref_total">'[2]Fid.I Sem'!#REF!</definedName>
    <definedName name="x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3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localSheetId="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Z_55C693CA_5D0B_4597_9B4A_80EDADA577A8_.wvu.Cols" localSheetId="0" hidden="1">'Estado de situación financiera'!#REF!</definedName>
    <definedName name="Z_55C693CA_5D0B_4597_9B4A_80EDADA577A8_.wvu.Cols" localSheetId="1" hidden="1">'Estado ganancias o pérdidas'!#REF!</definedName>
    <definedName name="Z_55C693CA_5D0B_4597_9B4A_80EDADA577A8_.wvu.Cols" localSheetId="2" hidden="1">Patrimonio!$G:$H,Patrimonio!$Q:$Q</definedName>
    <definedName name="Z_55C693CA_5D0B_4597_9B4A_80EDADA577A8_.wvu.PrintArea" localSheetId="0" hidden="1">'Estado de situación financiera'!$A$1:$K$48</definedName>
    <definedName name="Z_55C693CA_5D0B_4597_9B4A_80EDADA577A8_.wvu.PrintArea" localSheetId="1" hidden="1">'Estado ganancias o pérdidas'!$A$1:$L$60</definedName>
    <definedName name="Z_55C693CA_5D0B_4597_9B4A_80EDADA577A8_.wvu.PrintArea" localSheetId="3" hidden="1">'Flujo de efectivo'!$A$1:$F$59</definedName>
    <definedName name="Z_55C693CA_5D0B_4597_9B4A_80EDADA577A8_.wvu.PrintArea" localSheetId="2" hidden="1">Patrimonio!$A$1:$P$30</definedName>
    <definedName name="Z_55C693CA_5D0B_4597_9B4A_80EDADA577A8_.wvu.Rows" localSheetId="0" hidden="1">'Estado de situación financiera'!#REF!</definedName>
    <definedName name="Z_55C693CA_5D0B_4597_9B4A_80EDADA577A8_.wvu.Rows" localSheetId="1" hidden="1">'Estado ganancias o pérdidas'!#REF!</definedName>
    <definedName name="Z_55C693CA_5D0B_4597_9B4A_80EDADA577A8_.wvu.Rows" localSheetId="3" hidden="1">'Flujo de efectivo'!#REF!,'Flujo de efectivo'!#REF!</definedName>
    <definedName name="Z_55C693CA_5D0B_4597_9B4A_80EDADA577A8_.wvu.Rows" localSheetId="2" hidden="1">Patrimonio!#REF!</definedName>
    <definedName name="Z_A9F55CD2_6A2D_4399_AC6F_7838D8DBB1F9_.wvu.Cols" localSheetId="0" hidden="1">'Estado de situación financiera'!#REF!</definedName>
    <definedName name="Z_A9F55CD2_6A2D_4399_AC6F_7838D8DBB1F9_.wvu.Cols" localSheetId="1" hidden="1">'Estado ganancias o pérdidas'!#REF!</definedName>
    <definedName name="Z_A9F55CD2_6A2D_4399_AC6F_7838D8DBB1F9_.wvu.Cols" localSheetId="2" hidden="1">Patrimonio!$G:$H,Patrimonio!$Q:$Q</definedName>
    <definedName name="Z_A9F55CD2_6A2D_4399_AC6F_7838D8DBB1F9_.wvu.PrintArea" localSheetId="0" hidden="1">'Estado de situación financiera'!$A$1:$K$48</definedName>
    <definedName name="Z_A9F55CD2_6A2D_4399_AC6F_7838D8DBB1F9_.wvu.PrintArea" localSheetId="1" hidden="1">'Estado ganancias o pérdidas'!$A$1:$L$60</definedName>
    <definedName name="Z_A9F55CD2_6A2D_4399_AC6F_7838D8DBB1F9_.wvu.PrintArea" localSheetId="3" hidden="1">'Flujo de efectivo'!$A$1:$F$59</definedName>
    <definedName name="Z_A9F55CD2_6A2D_4399_AC6F_7838D8DBB1F9_.wvu.PrintArea" localSheetId="2" hidden="1">Patrimonio!$A$1:$P$30</definedName>
    <definedName name="Z_A9F55CD2_6A2D_4399_AC6F_7838D8DBB1F9_.wvu.Rows" localSheetId="0" hidden="1">'Estado de situación financiera'!#REF!</definedName>
    <definedName name="Z_A9F55CD2_6A2D_4399_AC6F_7838D8DBB1F9_.wvu.Rows" localSheetId="1" hidden="1">'Estado ganancias o pérdidas'!#REF!</definedName>
    <definedName name="Z_A9F55CD2_6A2D_4399_AC6F_7838D8DBB1F9_.wvu.Rows" localSheetId="3" hidden="1">'Flujo de efectivo'!#REF!,'Flujo de efectivo'!#REF!</definedName>
    <definedName name="Z_A9F55CD2_6A2D_4399_AC6F_7838D8DBB1F9_.wvu.Rows" localSheetId="2" hidden="1">Patrimonio!#REF!</definedName>
    <definedName name="Z_C62832D5_F792_42E8_A1FD_DB7E32F4533C_.wvu.Cols" localSheetId="0" hidden="1">'Estado de situación financiera'!#REF!</definedName>
    <definedName name="Z_C62832D5_F792_42E8_A1FD_DB7E32F4533C_.wvu.Cols" localSheetId="1" hidden="1">'Estado ganancias o pérdidas'!#REF!</definedName>
    <definedName name="Z_C62832D5_F792_42E8_A1FD_DB7E32F4533C_.wvu.Cols" localSheetId="2" hidden="1">Patrimonio!$G:$H,Patrimonio!$Q:$Q</definedName>
    <definedName name="Z_C62832D5_F792_42E8_A1FD_DB7E32F4533C_.wvu.PrintArea" localSheetId="0" hidden="1">'Estado de situación financiera'!$A$1:$K$48</definedName>
    <definedName name="Z_C62832D5_F792_42E8_A1FD_DB7E32F4533C_.wvu.PrintArea" localSheetId="1" hidden="1">'Estado ganancias o pérdidas'!$A$1:$L$60</definedName>
    <definedName name="Z_C62832D5_F792_42E8_A1FD_DB7E32F4533C_.wvu.PrintArea" localSheetId="3" hidden="1">'Flujo de efectivo'!$A$1:$F$59</definedName>
    <definedName name="Z_C62832D5_F792_42E8_A1FD_DB7E32F4533C_.wvu.PrintArea" localSheetId="2" hidden="1">Patrimonio!$A$1:$P$30</definedName>
    <definedName name="Z_C62832D5_F792_42E8_A1FD_DB7E32F4533C_.wvu.Rows" localSheetId="0" hidden="1">'Estado de situación financiera'!#REF!</definedName>
    <definedName name="Z_C62832D5_F792_42E8_A1FD_DB7E32F4533C_.wvu.Rows" localSheetId="1" hidden="1">'Estado ganancias o pérdidas'!#REF!</definedName>
    <definedName name="Z_C62832D5_F792_42E8_A1FD_DB7E32F4533C_.wvu.Rows" localSheetId="3" hidden="1">'Flujo de efectivo'!#REF!,'Flujo de efectivo'!#REF!</definedName>
    <definedName name="Z_C62832D5_F792_42E8_A1FD_DB7E32F4533C_.wvu.Rows" localSheetId="2" hidden="1">Patrimonio!#REF!</definedName>
    <definedName name="Z_E78DA86F_912B_4819_B533_2F9A5214D6CC_.wvu.Cols" localSheetId="0" hidden="1">'Estado de situación financiera'!#REF!</definedName>
    <definedName name="Z_E78DA86F_912B_4819_B533_2F9A5214D6CC_.wvu.Cols" localSheetId="1" hidden="1">'Estado ganancias o pérdidas'!#REF!</definedName>
    <definedName name="Z_E78DA86F_912B_4819_B533_2F9A5214D6CC_.wvu.Cols" localSheetId="2" hidden="1">Patrimonio!$G:$H,Patrimonio!$Q:$Q</definedName>
    <definedName name="Z_E78DA86F_912B_4819_B533_2F9A5214D6CC_.wvu.PrintArea" localSheetId="0" hidden="1">'Estado de situación financiera'!$A$1:$K$48</definedName>
    <definedName name="Z_E78DA86F_912B_4819_B533_2F9A5214D6CC_.wvu.PrintArea" localSheetId="1" hidden="1">'Estado ganancias o pérdidas'!$A$1:$L$60</definedName>
    <definedName name="Z_E78DA86F_912B_4819_B533_2F9A5214D6CC_.wvu.PrintArea" localSheetId="3" hidden="1">'Flujo de efectivo'!$A$1:$F$59</definedName>
    <definedName name="Z_E78DA86F_912B_4819_B533_2F9A5214D6CC_.wvu.PrintArea" localSheetId="2" hidden="1">Patrimonio!$A$1:$P$30</definedName>
    <definedName name="Z_E78DA86F_912B_4819_B533_2F9A5214D6CC_.wvu.Rows" localSheetId="0" hidden="1">'Estado de situación financiera'!#REF!</definedName>
    <definedName name="Z_E78DA86F_912B_4819_B533_2F9A5214D6CC_.wvu.Rows" localSheetId="1" hidden="1">'Estado ganancias o pérdidas'!#REF!</definedName>
    <definedName name="Z_E78DA86F_912B_4819_B533_2F9A5214D6CC_.wvu.Rows" localSheetId="3" hidden="1">'Flujo de efectivo'!#REF!,'Flujo de efectivo'!#REF!</definedName>
    <definedName name="Z_E78DA86F_912B_4819_B533_2F9A5214D6CC_.wvu.Rows" localSheetId="2" hidden="1">Patrimonio!#REF!</definedName>
    <definedName name="Z_F3A8BDA1_3217_4EFF_A17B_A564B145768F_.wvu.Cols" localSheetId="0" hidden="1">'Estado de situación financiera'!#REF!</definedName>
    <definedName name="Z_F3A8BDA1_3217_4EFF_A17B_A564B145768F_.wvu.Cols" localSheetId="1" hidden="1">'Estado ganancias o pérdidas'!#REF!</definedName>
    <definedName name="Z_F3A8BDA1_3217_4EFF_A17B_A564B145768F_.wvu.Cols" localSheetId="2" hidden="1">Patrimonio!$G:$H,Patrimonio!$Q:$Q</definedName>
    <definedName name="Z_F3A8BDA1_3217_4EFF_A17B_A564B145768F_.wvu.PrintArea" localSheetId="0" hidden="1">'Estado de situación financiera'!$A$1:$K$48</definedName>
    <definedName name="Z_F3A8BDA1_3217_4EFF_A17B_A564B145768F_.wvu.PrintArea" localSheetId="1" hidden="1">'Estado ganancias o pérdidas'!$A$1:$L$60</definedName>
    <definedName name="Z_F3A8BDA1_3217_4EFF_A17B_A564B145768F_.wvu.PrintArea" localSheetId="3" hidden="1">'Flujo de efectivo'!$A$1:$F$59</definedName>
    <definedName name="Z_F3A8BDA1_3217_4EFF_A17B_A564B145768F_.wvu.PrintArea" localSheetId="2" hidden="1">Patrimonio!$A$1:$P$30</definedName>
    <definedName name="Z_F3A8BDA1_3217_4EFF_A17B_A564B145768F_.wvu.Rows" localSheetId="0" hidden="1">'Estado de situación financiera'!#REF!</definedName>
    <definedName name="Z_F3A8BDA1_3217_4EFF_A17B_A564B145768F_.wvu.Rows" localSheetId="1" hidden="1">'Estado ganancias o pérdidas'!#REF!</definedName>
    <definedName name="Z_F3A8BDA1_3217_4EFF_A17B_A564B145768F_.wvu.Rows" localSheetId="3" hidden="1">'Flujo de efectivo'!#REF!,'Flujo de efectivo'!#REF!</definedName>
    <definedName name="Z_F3A8BDA1_3217_4EFF_A17B_A564B145768F_.wvu.Rows" localSheetId="2" hidden="1">Patrimonio!#REF!</definedName>
    <definedName name="Z_F3AE1BB9_939C_42AE_B91D_51D0CC290EAD_.wvu.Cols" localSheetId="0" hidden="1">'Estado de situación financiera'!#REF!</definedName>
    <definedName name="Z_F3AE1BB9_939C_42AE_B91D_51D0CC290EAD_.wvu.Cols" localSheetId="1" hidden="1">'Estado ganancias o pérdidas'!#REF!</definedName>
    <definedName name="Z_F3AE1BB9_939C_42AE_B91D_51D0CC290EAD_.wvu.Cols" localSheetId="2" hidden="1">Patrimonio!$G:$H,Patrimonio!$Q:$Q</definedName>
    <definedName name="Z_F3AE1BB9_939C_42AE_B91D_51D0CC290EAD_.wvu.PrintArea" localSheetId="0" hidden="1">'Estado de situación financiera'!$A$1:$K$48</definedName>
    <definedName name="Z_F3AE1BB9_939C_42AE_B91D_51D0CC290EAD_.wvu.PrintArea" localSheetId="1" hidden="1">'Estado ganancias o pérdidas'!$A$1:$L$60</definedName>
    <definedName name="Z_F3AE1BB9_939C_42AE_B91D_51D0CC290EAD_.wvu.PrintArea" localSheetId="3" hidden="1">'Flujo de efectivo'!$A$1:$F$59</definedName>
    <definedName name="Z_F3AE1BB9_939C_42AE_B91D_51D0CC290EAD_.wvu.PrintArea" localSheetId="2" hidden="1">Patrimonio!$A$1:$P$30</definedName>
    <definedName name="Z_F3AE1BB9_939C_42AE_B91D_51D0CC290EAD_.wvu.Rows" localSheetId="0" hidden="1">'Estado de situación financiera'!#REF!</definedName>
    <definedName name="Z_F3AE1BB9_939C_42AE_B91D_51D0CC290EAD_.wvu.Rows" localSheetId="1" hidden="1">'Estado ganancias o pérdidas'!#REF!</definedName>
    <definedName name="Z_F3AE1BB9_939C_42AE_B91D_51D0CC290EAD_.wvu.Rows" localSheetId="3" hidden="1">'Flujo de efectivo'!#REF!,'Flujo de efectivo'!#REF!</definedName>
    <definedName name="Z_F3AE1BB9_939C_42AE_B91D_51D0CC290EAD_.wvu.Rows" localSheetId="2" hidden="1">Patrimonio!#REF!</definedName>
  </definedNames>
  <calcPr calcId="171027"/>
  <pivotCaches>
    <pivotCache cacheId="0" r:id="rId21"/>
  </pivotCaches>
</workbook>
</file>

<file path=xl/calcChain.xml><?xml version="1.0" encoding="utf-8"?>
<calcChain xmlns="http://schemas.openxmlformats.org/spreadsheetml/2006/main">
  <c r="W12" i="15" l="1"/>
  <c r="V5" i="15"/>
  <c r="U12" i="15"/>
  <c r="S704" i="15"/>
  <c r="R704" i="15"/>
  <c r="S703" i="15"/>
  <c r="R703" i="15"/>
  <c r="S702" i="15"/>
  <c r="R702" i="15"/>
  <c r="S701" i="15"/>
  <c r="R701" i="15"/>
  <c r="S700" i="15"/>
  <c r="R700" i="15"/>
  <c r="S699" i="15"/>
  <c r="R699" i="15"/>
  <c r="S698" i="15"/>
  <c r="R698" i="15"/>
  <c r="S697" i="15"/>
  <c r="R697" i="15"/>
  <c r="S696" i="15"/>
  <c r="R696" i="15"/>
  <c r="S695" i="15"/>
  <c r="R695" i="15"/>
  <c r="S694" i="15"/>
  <c r="R694" i="15"/>
  <c r="S693" i="15"/>
  <c r="R693" i="15"/>
  <c r="S692" i="15"/>
  <c r="R692" i="15"/>
  <c r="S691" i="15"/>
  <c r="R691" i="15"/>
  <c r="S690" i="15"/>
  <c r="R690" i="15"/>
  <c r="S689" i="15"/>
  <c r="R689" i="15"/>
  <c r="S688" i="15"/>
  <c r="R688" i="15"/>
  <c r="S687" i="15"/>
  <c r="R687" i="15"/>
  <c r="S686" i="15"/>
  <c r="R686" i="15"/>
  <c r="S685" i="15"/>
  <c r="R685" i="15"/>
  <c r="S684" i="15"/>
  <c r="R684" i="15"/>
  <c r="S683" i="15"/>
  <c r="R683" i="15"/>
  <c r="S682" i="15"/>
  <c r="R682" i="15"/>
  <c r="S681" i="15"/>
  <c r="R681" i="15"/>
  <c r="S680" i="15"/>
  <c r="R680" i="15"/>
  <c r="S679" i="15"/>
  <c r="R679" i="15"/>
  <c r="S678" i="15"/>
  <c r="R678" i="15"/>
  <c r="S677" i="15"/>
  <c r="R677" i="15"/>
  <c r="S676" i="15"/>
  <c r="R676" i="15"/>
  <c r="S675" i="15"/>
  <c r="R675" i="15"/>
  <c r="S674" i="15"/>
  <c r="R674" i="15"/>
  <c r="S673" i="15"/>
  <c r="R673" i="15"/>
  <c r="S672" i="15"/>
  <c r="R672" i="15"/>
  <c r="S671" i="15"/>
  <c r="R671" i="15"/>
  <c r="S670" i="15"/>
  <c r="R670" i="15"/>
  <c r="S669" i="15"/>
  <c r="R669" i="15"/>
  <c r="S668" i="15"/>
  <c r="R668" i="15"/>
  <c r="S667" i="15"/>
  <c r="R667" i="15"/>
  <c r="S666" i="15"/>
  <c r="R666" i="15"/>
  <c r="S665" i="15"/>
  <c r="R665" i="15"/>
  <c r="S664" i="15"/>
  <c r="R664" i="15"/>
  <c r="S663" i="15"/>
  <c r="R663" i="15"/>
  <c r="S662" i="15"/>
  <c r="R662" i="15"/>
  <c r="S661" i="15"/>
  <c r="R661" i="15"/>
  <c r="S660" i="15"/>
  <c r="R660" i="15"/>
  <c r="S659" i="15"/>
  <c r="R659" i="15"/>
  <c r="S658" i="15"/>
  <c r="R658" i="15"/>
  <c r="S657" i="15"/>
  <c r="R657" i="15"/>
  <c r="S656" i="15"/>
  <c r="R656" i="15"/>
  <c r="S655" i="15"/>
  <c r="R655" i="15"/>
  <c r="S654" i="15"/>
  <c r="R654" i="15"/>
  <c r="S653" i="15"/>
  <c r="R653" i="15"/>
  <c r="S652" i="15"/>
  <c r="R652" i="15"/>
  <c r="S651" i="15"/>
  <c r="R651" i="15"/>
  <c r="S650" i="15"/>
  <c r="R650" i="15"/>
  <c r="S649" i="15"/>
  <c r="R649" i="15"/>
  <c r="S648" i="15"/>
  <c r="R648" i="15"/>
  <c r="S647" i="15"/>
  <c r="R647" i="15"/>
  <c r="S646" i="15"/>
  <c r="R646" i="15"/>
  <c r="S645" i="15"/>
  <c r="R645" i="15"/>
  <c r="S644" i="15"/>
  <c r="R644" i="15"/>
  <c r="S643" i="15"/>
  <c r="R643" i="15"/>
  <c r="S642" i="15"/>
  <c r="R642" i="15"/>
  <c r="S641" i="15"/>
  <c r="R641" i="15"/>
  <c r="S640" i="15"/>
  <c r="R640" i="15"/>
  <c r="S639" i="15"/>
  <c r="R639" i="15"/>
  <c r="S638" i="15"/>
  <c r="R638" i="15"/>
  <c r="S637" i="15"/>
  <c r="R637" i="15"/>
  <c r="S636" i="15"/>
  <c r="R636" i="15"/>
  <c r="S635" i="15"/>
  <c r="R635" i="15"/>
  <c r="S634" i="15"/>
  <c r="R634" i="15"/>
  <c r="S633" i="15"/>
  <c r="R633" i="15"/>
  <c r="S632" i="15"/>
  <c r="R632" i="15"/>
  <c r="S631" i="15"/>
  <c r="R631" i="15"/>
  <c r="S630" i="15"/>
  <c r="R630" i="15"/>
  <c r="S629" i="15"/>
  <c r="R629" i="15"/>
  <c r="S628" i="15"/>
  <c r="R628" i="15"/>
  <c r="S627" i="15"/>
  <c r="R627" i="15"/>
  <c r="S626" i="15"/>
  <c r="R626" i="15"/>
  <c r="S625" i="15"/>
  <c r="R625" i="15"/>
  <c r="S624" i="15"/>
  <c r="R624" i="15"/>
  <c r="S623" i="15"/>
  <c r="R623" i="15"/>
  <c r="S622" i="15"/>
  <c r="R622" i="15"/>
  <c r="S621" i="15"/>
  <c r="R621" i="15"/>
  <c r="S620" i="15"/>
  <c r="R620" i="15"/>
  <c r="S619" i="15"/>
  <c r="R619" i="15"/>
  <c r="S618" i="15"/>
  <c r="R618" i="15"/>
  <c r="S617" i="15"/>
  <c r="R617" i="15"/>
  <c r="S616" i="15"/>
  <c r="R616" i="15"/>
  <c r="S615" i="15"/>
  <c r="R615" i="15"/>
  <c r="S614" i="15"/>
  <c r="R614" i="15"/>
  <c r="S613" i="15"/>
  <c r="R613" i="15"/>
  <c r="S612" i="15"/>
  <c r="R612" i="15"/>
  <c r="S611" i="15"/>
  <c r="R611" i="15"/>
  <c r="S610" i="15"/>
  <c r="R610" i="15"/>
  <c r="S609" i="15"/>
  <c r="R609" i="15"/>
  <c r="S608" i="15"/>
  <c r="R608" i="15"/>
  <c r="S607" i="15"/>
  <c r="R607" i="15"/>
  <c r="S606" i="15"/>
  <c r="R606" i="15"/>
  <c r="S605" i="15"/>
  <c r="R605" i="15"/>
  <c r="S604" i="15"/>
  <c r="R604" i="15"/>
  <c r="S603" i="15"/>
  <c r="R603" i="15"/>
  <c r="S602" i="15"/>
  <c r="R602" i="15"/>
  <c r="S601" i="15"/>
  <c r="R601" i="15"/>
  <c r="S600" i="15"/>
  <c r="R600" i="15"/>
  <c r="S599" i="15"/>
  <c r="R599" i="15"/>
  <c r="S598" i="15"/>
  <c r="R598" i="15"/>
  <c r="S597" i="15"/>
  <c r="R597" i="15"/>
  <c r="S596" i="15"/>
  <c r="R596" i="15"/>
  <c r="S595" i="15"/>
  <c r="R595" i="15"/>
  <c r="S594" i="15"/>
  <c r="R594" i="15"/>
  <c r="S593" i="15"/>
  <c r="R593" i="15"/>
  <c r="S592" i="15"/>
  <c r="R592" i="15"/>
  <c r="S591" i="15"/>
  <c r="R591" i="15"/>
  <c r="S590" i="15"/>
  <c r="R590" i="15"/>
  <c r="S589" i="15"/>
  <c r="R589" i="15"/>
  <c r="S588" i="15"/>
  <c r="R588" i="15"/>
  <c r="S587" i="15"/>
  <c r="R587" i="15"/>
  <c r="S586" i="15"/>
  <c r="R586" i="15"/>
  <c r="S585" i="15"/>
  <c r="R585" i="15"/>
  <c r="S584" i="15"/>
  <c r="R584" i="15"/>
  <c r="S583" i="15"/>
  <c r="R583" i="15"/>
  <c r="S582" i="15"/>
  <c r="R582" i="15"/>
  <c r="S581" i="15"/>
  <c r="R581" i="15"/>
  <c r="S580" i="15"/>
  <c r="R580" i="15"/>
  <c r="S579" i="15"/>
  <c r="R579" i="15"/>
  <c r="S578" i="15"/>
  <c r="R578" i="15"/>
  <c r="S577" i="15"/>
  <c r="R577" i="15"/>
  <c r="S576" i="15"/>
  <c r="R576" i="15"/>
  <c r="S575" i="15"/>
  <c r="R575" i="15"/>
  <c r="S574" i="15"/>
  <c r="R574" i="15"/>
  <c r="S573" i="15"/>
  <c r="R573" i="15"/>
  <c r="S572" i="15"/>
  <c r="R572" i="15"/>
  <c r="S571" i="15"/>
  <c r="R571" i="15"/>
  <c r="S570" i="15"/>
  <c r="R570" i="15"/>
  <c r="S569" i="15"/>
  <c r="R569" i="15"/>
  <c r="S568" i="15"/>
  <c r="R568" i="15"/>
  <c r="S567" i="15"/>
  <c r="R567" i="15"/>
  <c r="S566" i="15"/>
  <c r="R566" i="15"/>
  <c r="S565" i="15"/>
  <c r="R565" i="15"/>
  <c r="S564" i="15"/>
  <c r="R564" i="15"/>
  <c r="S563" i="15"/>
  <c r="R563" i="15"/>
  <c r="S562" i="15"/>
  <c r="R562" i="15"/>
  <c r="S561" i="15"/>
  <c r="R561" i="15"/>
  <c r="S560" i="15"/>
  <c r="R560" i="15"/>
  <c r="S559" i="15"/>
  <c r="R559" i="15"/>
  <c r="S558" i="15"/>
  <c r="R558" i="15"/>
  <c r="S557" i="15"/>
  <c r="R557" i="15"/>
  <c r="S556" i="15"/>
  <c r="R556" i="15"/>
  <c r="S555" i="15"/>
  <c r="R555" i="15"/>
  <c r="S554" i="15"/>
  <c r="R554" i="15"/>
  <c r="S553" i="15"/>
  <c r="R553" i="15"/>
  <c r="S552" i="15"/>
  <c r="R552" i="15"/>
  <c r="S551" i="15"/>
  <c r="R551" i="15"/>
  <c r="S550" i="15"/>
  <c r="R550" i="15"/>
  <c r="S549" i="15"/>
  <c r="R549" i="15"/>
  <c r="S548" i="15"/>
  <c r="R548" i="15"/>
  <c r="S547" i="15"/>
  <c r="R547" i="15"/>
  <c r="S546" i="15"/>
  <c r="R546" i="15"/>
  <c r="S545" i="15"/>
  <c r="R545" i="15"/>
  <c r="S544" i="15"/>
  <c r="R544" i="15"/>
  <c r="S543" i="15"/>
  <c r="R543" i="15"/>
  <c r="S542" i="15"/>
  <c r="R542" i="15"/>
  <c r="S541" i="15"/>
  <c r="R541" i="15"/>
  <c r="S540" i="15"/>
  <c r="R540" i="15"/>
  <c r="S539" i="15"/>
  <c r="R539" i="15"/>
  <c r="S538" i="15"/>
  <c r="R538" i="15"/>
  <c r="S537" i="15"/>
  <c r="R537" i="15"/>
  <c r="S536" i="15"/>
  <c r="R536" i="15"/>
  <c r="S535" i="15"/>
  <c r="R535" i="15"/>
  <c r="S534" i="15"/>
  <c r="R534" i="15"/>
  <c r="S533" i="15"/>
  <c r="R533" i="15"/>
  <c r="S532" i="15"/>
  <c r="R532" i="15"/>
  <c r="S531" i="15"/>
  <c r="R531" i="15"/>
  <c r="S530" i="15"/>
  <c r="R530" i="15"/>
  <c r="S529" i="15"/>
  <c r="R529" i="15"/>
  <c r="S528" i="15"/>
  <c r="R528" i="15"/>
  <c r="S527" i="15"/>
  <c r="R527" i="15"/>
  <c r="S526" i="15"/>
  <c r="R526" i="15"/>
  <c r="S525" i="15"/>
  <c r="R525" i="15"/>
  <c r="S524" i="15"/>
  <c r="R524" i="15"/>
  <c r="S523" i="15"/>
  <c r="R523" i="15"/>
  <c r="S522" i="15"/>
  <c r="R522" i="15"/>
  <c r="S521" i="15"/>
  <c r="R521" i="15"/>
  <c r="S520" i="15"/>
  <c r="R520" i="15"/>
  <c r="S519" i="15"/>
  <c r="R519" i="15"/>
  <c r="S518" i="15"/>
  <c r="R518" i="15"/>
  <c r="S517" i="15"/>
  <c r="R517" i="15"/>
  <c r="S516" i="15"/>
  <c r="R516" i="15"/>
  <c r="S515" i="15"/>
  <c r="R515" i="15"/>
  <c r="S514" i="15"/>
  <c r="R514" i="15"/>
  <c r="S513" i="15"/>
  <c r="R513" i="15"/>
  <c r="S512" i="15"/>
  <c r="R512" i="15"/>
  <c r="S511" i="15"/>
  <c r="R511" i="15"/>
  <c r="S510" i="15"/>
  <c r="R510" i="15"/>
  <c r="S509" i="15"/>
  <c r="R509" i="15"/>
  <c r="S508" i="15"/>
  <c r="R508" i="15"/>
  <c r="S507" i="15"/>
  <c r="R507" i="15"/>
  <c r="S506" i="15"/>
  <c r="R506" i="15"/>
  <c r="S505" i="15"/>
  <c r="R505" i="15"/>
  <c r="S504" i="15"/>
  <c r="R504" i="15"/>
  <c r="S503" i="15"/>
  <c r="R503" i="15"/>
  <c r="S502" i="15"/>
  <c r="R502" i="15"/>
  <c r="S501" i="15"/>
  <c r="R501" i="15"/>
  <c r="S500" i="15"/>
  <c r="R500" i="15"/>
  <c r="S499" i="15"/>
  <c r="R499" i="15"/>
  <c r="S498" i="15"/>
  <c r="R498" i="15"/>
  <c r="S497" i="15"/>
  <c r="R497" i="15"/>
  <c r="S496" i="15"/>
  <c r="R496" i="15"/>
  <c r="S495" i="15"/>
  <c r="R495" i="15"/>
  <c r="S494" i="15"/>
  <c r="R494" i="15"/>
  <c r="S493" i="15"/>
  <c r="R493" i="15"/>
  <c r="S492" i="15"/>
  <c r="R492" i="15"/>
  <c r="S491" i="15"/>
  <c r="R491" i="15"/>
  <c r="S490" i="15"/>
  <c r="R490" i="15"/>
  <c r="S489" i="15"/>
  <c r="R489" i="15"/>
  <c r="S488" i="15"/>
  <c r="R488" i="15"/>
  <c r="S487" i="15"/>
  <c r="R487" i="15"/>
  <c r="S486" i="15"/>
  <c r="R486" i="15"/>
  <c r="S485" i="15"/>
  <c r="R485" i="15"/>
  <c r="S484" i="15"/>
  <c r="R484" i="15"/>
  <c r="S483" i="15"/>
  <c r="R483" i="15"/>
  <c r="S482" i="15"/>
  <c r="R482" i="15"/>
  <c r="S481" i="15"/>
  <c r="R481" i="15"/>
  <c r="S480" i="15"/>
  <c r="R480" i="15"/>
  <c r="S479" i="15"/>
  <c r="R479" i="15"/>
  <c r="S478" i="15"/>
  <c r="R478" i="15"/>
  <c r="S477" i="15"/>
  <c r="R477" i="15"/>
  <c r="S476" i="15"/>
  <c r="R476" i="15"/>
  <c r="S475" i="15"/>
  <c r="R475" i="15"/>
  <c r="S474" i="15"/>
  <c r="R474" i="15"/>
  <c r="S473" i="15"/>
  <c r="R473" i="15"/>
  <c r="S472" i="15"/>
  <c r="R472" i="15"/>
  <c r="S471" i="15"/>
  <c r="R471" i="15"/>
  <c r="S470" i="15"/>
  <c r="R470" i="15"/>
  <c r="S469" i="15"/>
  <c r="R469" i="15"/>
  <c r="S468" i="15"/>
  <c r="R468" i="15"/>
  <c r="S467" i="15"/>
  <c r="R467" i="15"/>
  <c r="S466" i="15"/>
  <c r="R466" i="15"/>
  <c r="S465" i="15"/>
  <c r="R465" i="15"/>
  <c r="S464" i="15"/>
  <c r="R464" i="15"/>
  <c r="S463" i="15"/>
  <c r="R463" i="15"/>
  <c r="S462" i="15"/>
  <c r="R462" i="15"/>
  <c r="S461" i="15"/>
  <c r="R461" i="15"/>
  <c r="S460" i="15"/>
  <c r="R460" i="15"/>
  <c r="S459" i="15"/>
  <c r="R459" i="15"/>
  <c r="S458" i="15"/>
  <c r="R458" i="15"/>
  <c r="S457" i="15"/>
  <c r="R457" i="15"/>
  <c r="S456" i="15"/>
  <c r="R456" i="15"/>
  <c r="S455" i="15"/>
  <c r="R455" i="15"/>
  <c r="S454" i="15"/>
  <c r="R454" i="15"/>
  <c r="S453" i="15"/>
  <c r="R453" i="15"/>
  <c r="S452" i="15"/>
  <c r="R452" i="15"/>
  <c r="S451" i="15"/>
  <c r="R451" i="15"/>
  <c r="S450" i="15"/>
  <c r="R450" i="15"/>
  <c r="S449" i="15"/>
  <c r="R449" i="15"/>
  <c r="S448" i="15"/>
  <c r="R448" i="15"/>
  <c r="S447" i="15"/>
  <c r="R447" i="15"/>
  <c r="S446" i="15"/>
  <c r="R446" i="15"/>
  <c r="S445" i="15"/>
  <c r="R445" i="15"/>
  <c r="S444" i="15"/>
  <c r="R444" i="15"/>
  <c r="S443" i="15"/>
  <c r="R443" i="15"/>
  <c r="S442" i="15"/>
  <c r="R442" i="15"/>
  <c r="S441" i="15"/>
  <c r="R441" i="15"/>
  <c r="S440" i="15"/>
  <c r="R440" i="15"/>
  <c r="S439" i="15"/>
  <c r="R439" i="15"/>
  <c r="S438" i="15"/>
  <c r="R438" i="15"/>
  <c r="S437" i="15"/>
  <c r="R437" i="15"/>
  <c r="S436" i="15"/>
  <c r="R436" i="15"/>
  <c r="S435" i="15"/>
  <c r="R435" i="15"/>
  <c r="S434" i="15"/>
  <c r="R434" i="15"/>
  <c r="S433" i="15"/>
  <c r="R433" i="15"/>
  <c r="S432" i="15"/>
  <c r="R432" i="15"/>
  <c r="S431" i="15"/>
  <c r="R431" i="15"/>
  <c r="S430" i="15"/>
  <c r="R430" i="15"/>
  <c r="S429" i="15"/>
  <c r="R429" i="15"/>
  <c r="S428" i="15"/>
  <c r="R428" i="15"/>
  <c r="S427" i="15"/>
  <c r="R427" i="15"/>
  <c r="S426" i="15"/>
  <c r="R426" i="15"/>
  <c r="S425" i="15"/>
  <c r="R425" i="15"/>
  <c r="S424" i="15"/>
  <c r="R424" i="15"/>
  <c r="S423" i="15"/>
  <c r="R423" i="15"/>
  <c r="S422" i="15"/>
  <c r="R422" i="15"/>
  <c r="S421" i="15"/>
  <c r="R421" i="15"/>
  <c r="S420" i="15"/>
  <c r="R420" i="15"/>
  <c r="S419" i="15"/>
  <c r="R419" i="15"/>
  <c r="S418" i="15"/>
  <c r="R418" i="15"/>
  <c r="S417" i="15"/>
  <c r="R417" i="15"/>
  <c r="S416" i="15"/>
  <c r="R416" i="15"/>
  <c r="S415" i="15"/>
  <c r="R415" i="15"/>
  <c r="S414" i="15"/>
  <c r="R414" i="15"/>
  <c r="S413" i="15"/>
  <c r="R413" i="15"/>
  <c r="S412" i="15"/>
  <c r="R412" i="15"/>
  <c r="S411" i="15"/>
  <c r="R411" i="15"/>
  <c r="S410" i="15"/>
  <c r="R410" i="15"/>
  <c r="S409" i="15"/>
  <c r="R409" i="15"/>
  <c r="S408" i="15"/>
  <c r="R408" i="15"/>
  <c r="S407" i="15"/>
  <c r="R407" i="15"/>
  <c r="S406" i="15"/>
  <c r="R406" i="15"/>
  <c r="S405" i="15"/>
  <c r="R405" i="15"/>
  <c r="S404" i="15"/>
  <c r="R404" i="15"/>
  <c r="S403" i="15"/>
  <c r="R403" i="15"/>
  <c r="S402" i="15"/>
  <c r="R402" i="15"/>
  <c r="S401" i="15"/>
  <c r="R401" i="15"/>
  <c r="S400" i="15"/>
  <c r="R400" i="15"/>
  <c r="S399" i="15"/>
  <c r="R399" i="15"/>
  <c r="S398" i="15"/>
  <c r="R398" i="15"/>
  <c r="S397" i="15"/>
  <c r="R397" i="15"/>
  <c r="S396" i="15"/>
  <c r="R396" i="15"/>
  <c r="S395" i="15"/>
  <c r="R395" i="15"/>
  <c r="S394" i="15"/>
  <c r="R394" i="15"/>
  <c r="S393" i="15"/>
  <c r="R393" i="15"/>
  <c r="S392" i="15"/>
  <c r="R392" i="15"/>
  <c r="S391" i="15"/>
  <c r="R391" i="15"/>
  <c r="S390" i="15"/>
  <c r="R390" i="15"/>
  <c r="S389" i="15"/>
  <c r="R389" i="15"/>
  <c r="S388" i="15"/>
  <c r="R388" i="15"/>
  <c r="S387" i="15"/>
  <c r="R387" i="15"/>
  <c r="S386" i="15"/>
  <c r="R386" i="15"/>
  <c r="S385" i="15"/>
  <c r="R385" i="15"/>
  <c r="S384" i="15"/>
  <c r="R384" i="15"/>
  <c r="S383" i="15"/>
  <c r="R383" i="15"/>
  <c r="S382" i="15"/>
  <c r="R382" i="15"/>
  <c r="S381" i="15"/>
  <c r="R381" i="15"/>
  <c r="S380" i="15"/>
  <c r="R380" i="15"/>
  <c r="S379" i="15"/>
  <c r="R379" i="15"/>
  <c r="S378" i="15"/>
  <c r="R378" i="15"/>
  <c r="S377" i="15"/>
  <c r="R377" i="15"/>
  <c r="S376" i="15"/>
  <c r="R376" i="15"/>
  <c r="S375" i="15"/>
  <c r="R375" i="15"/>
  <c r="S374" i="15"/>
  <c r="R374" i="15"/>
  <c r="S373" i="15"/>
  <c r="R373" i="15"/>
  <c r="S372" i="15"/>
  <c r="R372" i="15"/>
  <c r="S371" i="15"/>
  <c r="R371" i="15"/>
  <c r="S370" i="15"/>
  <c r="R370" i="15"/>
  <c r="S369" i="15"/>
  <c r="R369" i="15"/>
  <c r="S368" i="15"/>
  <c r="R368" i="15"/>
  <c r="S367" i="15"/>
  <c r="R367" i="15"/>
  <c r="S366" i="15"/>
  <c r="R366" i="15"/>
  <c r="S365" i="15"/>
  <c r="R365" i="15"/>
  <c r="S364" i="15"/>
  <c r="R364" i="15"/>
  <c r="S363" i="15"/>
  <c r="R363" i="15"/>
  <c r="S362" i="15"/>
  <c r="R362" i="15"/>
  <c r="S361" i="15"/>
  <c r="R361" i="15"/>
  <c r="S360" i="15"/>
  <c r="R360" i="15"/>
  <c r="S359" i="15"/>
  <c r="R359" i="15"/>
  <c r="S358" i="15"/>
  <c r="R358" i="15"/>
  <c r="S357" i="15"/>
  <c r="R357" i="15"/>
  <c r="S356" i="15"/>
  <c r="R356" i="15"/>
  <c r="S355" i="15"/>
  <c r="R355" i="15"/>
  <c r="S354" i="15"/>
  <c r="R354" i="15"/>
  <c r="S353" i="15"/>
  <c r="R353" i="15"/>
  <c r="S352" i="15"/>
  <c r="R352" i="15"/>
  <c r="S351" i="15"/>
  <c r="R351" i="15"/>
  <c r="S350" i="15"/>
  <c r="R350" i="15"/>
  <c r="S349" i="15"/>
  <c r="R349" i="15"/>
  <c r="S348" i="15"/>
  <c r="R348" i="15"/>
  <c r="S347" i="15"/>
  <c r="R347" i="15"/>
  <c r="S346" i="15"/>
  <c r="R346" i="15"/>
  <c r="S345" i="15"/>
  <c r="R345" i="15"/>
  <c r="S344" i="15"/>
  <c r="R344" i="15"/>
  <c r="S343" i="15"/>
  <c r="R343" i="15"/>
  <c r="S342" i="15"/>
  <c r="R342" i="15"/>
  <c r="S341" i="15"/>
  <c r="R341" i="15"/>
  <c r="S340" i="15"/>
  <c r="R340" i="15"/>
  <c r="S339" i="15"/>
  <c r="R339" i="15"/>
  <c r="S338" i="15"/>
  <c r="R338" i="15"/>
  <c r="S337" i="15"/>
  <c r="R337" i="15"/>
  <c r="S336" i="15"/>
  <c r="R336" i="15"/>
  <c r="S335" i="15"/>
  <c r="R335" i="15"/>
  <c r="S334" i="15"/>
  <c r="R334" i="15"/>
  <c r="S333" i="15"/>
  <c r="R333" i="15"/>
  <c r="S332" i="15"/>
  <c r="R332" i="15"/>
  <c r="S331" i="15"/>
  <c r="R331" i="15"/>
  <c r="S330" i="15"/>
  <c r="R330" i="15"/>
  <c r="S329" i="15"/>
  <c r="R329" i="15"/>
  <c r="S328" i="15"/>
  <c r="R328" i="15"/>
  <c r="S327" i="15"/>
  <c r="R327" i="15"/>
  <c r="S326" i="15"/>
  <c r="R326" i="15"/>
  <c r="S325" i="15"/>
  <c r="R325" i="15"/>
  <c r="S324" i="15"/>
  <c r="R324" i="15"/>
  <c r="S323" i="15"/>
  <c r="R323" i="15"/>
  <c r="S322" i="15"/>
  <c r="R322" i="15"/>
  <c r="S321" i="15"/>
  <c r="R321" i="15"/>
  <c r="S320" i="15"/>
  <c r="R320" i="15"/>
  <c r="S319" i="15"/>
  <c r="R319" i="15"/>
  <c r="S318" i="15"/>
  <c r="R318" i="15"/>
  <c r="S317" i="15"/>
  <c r="R317" i="15"/>
  <c r="S316" i="15"/>
  <c r="R316" i="15"/>
  <c r="S315" i="15"/>
  <c r="R315" i="15"/>
  <c r="S314" i="15"/>
  <c r="R314" i="15"/>
  <c r="S313" i="15"/>
  <c r="R313" i="15"/>
  <c r="S312" i="15"/>
  <c r="R312" i="15"/>
  <c r="S311" i="15"/>
  <c r="R311" i="15"/>
  <c r="S310" i="15"/>
  <c r="R310" i="15"/>
  <c r="S309" i="15"/>
  <c r="R309" i="15"/>
  <c r="S308" i="15"/>
  <c r="R308" i="15"/>
  <c r="S307" i="15"/>
  <c r="R307" i="15"/>
  <c r="S306" i="15"/>
  <c r="R306" i="15"/>
  <c r="S305" i="15"/>
  <c r="R305" i="15"/>
  <c r="S304" i="15"/>
  <c r="R304" i="15"/>
  <c r="S303" i="15"/>
  <c r="R303" i="15"/>
  <c r="S302" i="15"/>
  <c r="R302" i="15"/>
  <c r="S301" i="15"/>
  <c r="R301" i="15"/>
  <c r="S300" i="15"/>
  <c r="R300" i="15"/>
  <c r="S299" i="15"/>
  <c r="R299" i="15"/>
  <c r="S298" i="15"/>
  <c r="R298" i="15"/>
  <c r="S297" i="15"/>
  <c r="R297" i="15"/>
  <c r="S296" i="15"/>
  <c r="R296" i="15"/>
  <c r="S295" i="15"/>
  <c r="R295" i="15"/>
  <c r="S294" i="15"/>
  <c r="R294" i="15"/>
  <c r="S293" i="15"/>
  <c r="R293" i="15"/>
  <c r="S292" i="15"/>
  <c r="R292" i="15"/>
  <c r="S291" i="15"/>
  <c r="R291" i="15"/>
  <c r="S290" i="15"/>
  <c r="R290" i="15"/>
  <c r="S289" i="15"/>
  <c r="R289" i="15"/>
  <c r="S288" i="15"/>
  <c r="R288" i="15"/>
  <c r="S287" i="15"/>
  <c r="R287" i="15"/>
  <c r="S286" i="15"/>
  <c r="R286" i="15"/>
  <c r="S285" i="15"/>
  <c r="R285" i="15"/>
  <c r="S284" i="15"/>
  <c r="R284" i="15"/>
  <c r="S283" i="15"/>
  <c r="R283" i="15"/>
  <c r="S282" i="15"/>
  <c r="R282" i="15"/>
  <c r="S281" i="15"/>
  <c r="R281" i="15"/>
  <c r="S280" i="15"/>
  <c r="R280" i="15"/>
  <c r="S279" i="15"/>
  <c r="R279" i="15"/>
  <c r="S278" i="15"/>
  <c r="R278" i="15"/>
  <c r="S277" i="15"/>
  <c r="R277" i="15"/>
  <c r="S276" i="15"/>
  <c r="R276" i="15"/>
  <c r="S275" i="15"/>
  <c r="R275" i="15"/>
  <c r="S274" i="15"/>
  <c r="R274" i="15"/>
  <c r="S273" i="15"/>
  <c r="R273" i="15"/>
  <c r="S272" i="15"/>
  <c r="R272" i="15"/>
  <c r="S271" i="15"/>
  <c r="R271" i="15"/>
  <c r="S270" i="15"/>
  <c r="R270" i="15"/>
  <c r="S269" i="15"/>
  <c r="R269" i="15"/>
  <c r="S268" i="15"/>
  <c r="R268" i="15"/>
  <c r="S267" i="15"/>
  <c r="R267" i="15"/>
  <c r="S266" i="15"/>
  <c r="R266" i="15"/>
  <c r="S265" i="15"/>
  <c r="R265" i="15"/>
  <c r="S264" i="15"/>
  <c r="R264" i="15"/>
  <c r="S263" i="15"/>
  <c r="R263" i="15"/>
  <c r="S262" i="15"/>
  <c r="R262" i="15"/>
  <c r="S261" i="15"/>
  <c r="R261" i="15"/>
  <c r="S260" i="15"/>
  <c r="R260" i="15"/>
  <c r="S259" i="15"/>
  <c r="R259" i="15"/>
  <c r="S258" i="15"/>
  <c r="R258" i="15"/>
  <c r="S257" i="15"/>
  <c r="R257" i="15"/>
  <c r="S256" i="15"/>
  <c r="R256" i="15"/>
  <c r="S255" i="15"/>
  <c r="R255" i="15"/>
  <c r="S254" i="15"/>
  <c r="R254" i="15"/>
  <c r="S253" i="15"/>
  <c r="R253" i="15"/>
  <c r="S252" i="15"/>
  <c r="R252" i="15"/>
  <c r="S251" i="15"/>
  <c r="R251" i="15"/>
  <c r="S250" i="15"/>
  <c r="R250" i="15"/>
  <c r="S249" i="15"/>
  <c r="R249" i="15"/>
  <c r="S248" i="15"/>
  <c r="R248" i="15"/>
  <c r="S247" i="15"/>
  <c r="R247" i="15"/>
  <c r="S246" i="15"/>
  <c r="R246" i="15"/>
  <c r="S245" i="15"/>
  <c r="R245" i="15"/>
  <c r="S244" i="15"/>
  <c r="R244" i="15"/>
  <c r="S243" i="15"/>
  <c r="R243" i="15"/>
  <c r="S242" i="15"/>
  <c r="R242" i="15"/>
  <c r="S241" i="15"/>
  <c r="R241" i="15"/>
  <c r="S240" i="15"/>
  <c r="R240" i="15"/>
  <c r="S239" i="15"/>
  <c r="R239" i="15"/>
  <c r="S238" i="15"/>
  <c r="R238" i="15"/>
  <c r="S237" i="15"/>
  <c r="R237" i="15"/>
  <c r="S236" i="15"/>
  <c r="R236" i="15"/>
  <c r="S235" i="15"/>
  <c r="R235" i="15"/>
  <c r="S234" i="15"/>
  <c r="R234" i="15"/>
  <c r="S233" i="15"/>
  <c r="R233" i="15"/>
  <c r="S232" i="15"/>
  <c r="R232" i="15"/>
  <c r="S231" i="15"/>
  <c r="R231" i="15"/>
  <c r="S230" i="15"/>
  <c r="R230" i="15"/>
  <c r="S229" i="15"/>
  <c r="R229" i="15"/>
  <c r="S228" i="15"/>
  <c r="R228" i="15"/>
  <c r="S227" i="15"/>
  <c r="R227" i="15"/>
  <c r="S226" i="15"/>
  <c r="R226" i="15"/>
  <c r="S225" i="15"/>
  <c r="R225" i="15"/>
  <c r="S224" i="15"/>
  <c r="R224" i="15"/>
  <c r="S223" i="15"/>
  <c r="R223" i="15"/>
  <c r="S222" i="15"/>
  <c r="R222" i="15"/>
  <c r="S221" i="15"/>
  <c r="R221" i="15"/>
  <c r="S220" i="15"/>
  <c r="R220" i="15"/>
  <c r="S219" i="15"/>
  <c r="R219" i="15"/>
  <c r="S218" i="15"/>
  <c r="R218" i="15"/>
  <c r="S217" i="15"/>
  <c r="R217" i="15"/>
  <c r="S216" i="15"/>
  <c r="R216" i="15"/>
  <c r="S215" i="15"/>
  <c r="R215" i="15"/>
  <c r="S214" i="15"/>
  <c r="R214" i="15"/>
  <c r="S213" i="15"/>
  <c r="R213" i="15"/>
  <c r="S212" i="15"/>
  <c r="R212" i="15"/>
  <c r="S211" i="15"/>
  <c r="R211" i="15"/>
  <c r="S210" i="15"/>
  <c r="R210" i="15"/>
  <c r="S209" i="15"/>
  <c r="R209" i="15"/>
  <c r="S208" i="15"/>
  <c r="R208" i="15"/>
  <c r="S207" i="15"/>
  <c r="R207" i="15"/>
  <c r="S206" i="15"/>
  <c r="R206" i="15"/>
  <c r="S205" i="15"/>
  <c r="R205" i="15"/>
  <c r="S204" i="15"/>
  <c r="R204" i="15"/>
  <c r="S203" i="15"/>
  <c r="R203" i="15"/>
  <c r="S202" i="15"/>
  <c r="R202" i="15"/>
  <c r="S201" i="15"/>
  <c r="R201" i="15"/>
  <c r="S200" i="15"/>
  <c r="R200" i="15"/>
  <c r="S199" i="15"/>
  <c r="R199" i="15"/>
  <c r="S198" i="15"/>
  <c r="R198" i="15"/>
  <c r="S197" i="15"/>
  <c r="R197" i="15"/>
  <c r="S196" i="15"/>
  <c r="R196" i="15"/>
  <c r="S195" i="15"/>
  <c r="R195" i="15"/>
  <c r="S194" i="15"/>
  <c r="R194" i="15"/>
  <c r="S193" i="15"/>
  <c r="R193" i="15"/>
  <c r="S192" i="15"/>
  <c r="R192" i="15"/>
  <c r="S191" i="15"/>
  <c r="R191" i="15"/>
  <c r="S190" i="15"/>
  <c r="R190" i="15"/>
  <c r="S189" i="15"/>
  <c r="R189" i="15"/>
  <c r="S188" i="15"/>
  <c r="R188" i="15"/>
  <c r="S187" i="15"/>
  <c r="R187" i="15"/>
  <c r="S186" i="15"/>
  <c r="R186" i="15"/>
  <c r="S185" i="15"/>
  <c r="R185" i="15"/>
  <c r="S184" i="15"/>
  <c r="R184" i="15"/>
  <c r="S183" i="15"/>
  <c r="R183" i="15"/>
  <c r="S182" i="15"/>
  <c r="R182" i="15"/>
  <c r="S181" i="15"/>
  <c r="R181" i="15"/>
  <c r="S180" i="15"/>
  <c r="R180" i="15"/>
  <c r="S179" i="15"/>
  <c r="R179" i="15"/>
  <c r="S178" i="15"/>
  <c r="R178" i="15"/>
  <c r="S177" i="15"/>
  <c r="R177" i="15"/>
  <c r="S176" i="15"/>
  <c r="R176" i="15"/>
  <c r="S175" i="15"/>
  <c r="R175" i="15"/>
  <c r="S174" i="15"/>
  <c r="R174" i="15"/>
  <c r="S173" i="15"/>
  <c r="R173" i="15"/>
  <c r="S172" i="15"/>
  <c r="R172" i="15"/>
  <c r="S171" i="15"/>
  <c r="R171" i="15"/>
  <c r="S170" i="15"/>
  <c r="R170" i="15"/>
  <c r="S169" i="15"/>
  <c r="R169" i="15"/>
  <c r="S168" i="15"/>
  <c r="R168" i="15"/>
  <c r="S167" i="15"/>
  <c r="R167" i="15"/>
  <c r="S166" i="15"/>
  <c r="R166" i="15"/>
  <c r="S165" i="15"/>
  <c r="R165" i="15"/>
  <c r="S164" i="15"/>
  <c r="R164" i="15"/>
  <c r="S163" i="15"/>
  <c r="R163" i="15"/>
  <c r="S162" i="15"/>
  <c r="R162" i="15"/>
  <c r="S161" i="15"/>
  <c r="R161" i="15"/>
  <c r="S160" i="15"/>
  <c r="R160" i="15"/>
  <c r="S159" i="15"/>
  <c r="R159" i="15"/>
  <c r="S158" i="15"/>
  <c r="R158" i="15"/>
  <c r="S157" i="15"/>
  <c r="R157" i="15"/>
  <c r="S156" i="15"/>
  <c r="R156" i="15"/>
  <c r="S155" i="15"/>
  <c r="R155" i="15"/>
  <c r="S154" i="15"/>
  <c r="R154" i="15"/>
  <c r="S153" i="15"/>
  <c r="R153" i="15"/>
  <c r="S152" i="15"/>
  <c r="R152" i="15"/>
  <c r="S151" i="15"/>
  <c r="R151" i="15"/>
  <c r="S150" i="15"/>
  <c r="R150" i="15"/>
  <c r="S149" i="15"/>
  <c r="R149" i="15"/>
  <c r="S148" i="15"/>
  <c r="R148" i="15"/>
  <c r="S147" i="15"/>
  <c r="R147" i="15"/>
  <c r="S146" i="15"/>
  <c r="R146" i="15"/>
  <c r="S145" i="15"/>
  <c r="R145" i="15"/>
  <c r="S144" i="15"/>
  <c r="R144" i="15"/>
  <c r="S143" i="15"/>
  <c r="R143" i="15"/>
  <c r="S142" i="15"/>
  <c r="R142" i="15"/>
  <c r="S141" i="15"/>
  <c r="R141" i="15"/>
  <c r="S140" i="15"/>
  <c r="R140" i="15"/>
  <c r="S139" i="15"/>
  <c r="R139" i="15"/>
  <c r="S138" i="15"/>
  <c r="R138" i="15"/>
  <c r="S137" i="15"/>
  <c r="R137" i="15"/>
  <c r="S136" i="15"/>
  <c r="R136" i="15"/>
  <c r="S135" i="15"/>
  <c r="R135" i="15"/>
  <c r="S134" i="15"/>
  <c r="R134" i="15"/>
  <c r="S133" i="15"/>
  <c r="R133" i="15"/>
  <c r="S132" i="15"/>
  <c r="R132" i="15"/>
  <c r="S131" i="15"/>
  <c r="R131" i="15"/>
  <c r="S130" i="15"/>
  <c r="R130" i="15"/>
  <c r="S129" i="15"/>
  <c r="R129" i="15"/>
  <c r="S128" i="15"/>
  <c r="R128" i="15"/>
  <c r="S127" i="15"/>
  <c r="R127" i="15"/>
  <c r="S126" i="15"/>
  <c r="R126" i="15"/>
  <c r="S125" i="15"/>
  <c r="R125" i="15"/>
  <c r="S124" i="15"/>
  <c r="R124" i="15"/>
  <c r="S123" i="15"/>
  <c r="R123" i="15"/>
  <c r="S122" i="15"/>
  <c r="R122" i="15"/>
  <c r="S121" i="15"/>
  <c r="R121" i="15"/>
  <c r="S120" i="15"/>
  <c r="R120" i="15"/>
  <c r="S119" i="15"/>
  <c r="R119" i="15"/>
  <c r="S118" i="15"/>
  <c r="R118" i="15"/>
  <c r="S117" i="15"/>
  <c r="R117" i="15"/>
  <c r="S116" i="15"/>
  <c r="R116" i="15"/>
  <c r="S115" i="15"/>
  <c r="R115" i="15"/>
  <c r="S114" i="15"/>
  <c r="R114" i="15"/>
  <c r="S113" i="15"/>
  <c r="R113" i="15"/>
  <c r="S112" i="15"/>
  <c r="R112" i="15"/>
  <c r="S111" i="15"/>
  <c r="R111" i="15"/>
  <c r="S110" i="15"/>
  <c r="R110" i="15"/>
  <c r="S109" i="15"/>
  <c r="R109" i="15"/>
  <c r="S108" i="15"/>
  <c r="R108" i="15"/>
  <c r="S107" i="15"/>
  <c r="R107" i="15"/>
  <c r="S106" i="15"/>
  <c r="R106" i="15"/>
  <c r="S105" i="15"/>
  <c r="R105" i="15"/>
  <c r="S104" i="15"/>
  <c r="R104" i="15"/>
  <c r="S103" i="15"/>
  <c r="R103" i="15"/>
  <c r="S102" i="15"/>
  <c r="R102" i="15"/>
  <c r="S101" i="15"/>
  <c r="R101" i="15"/>
  <c r="S100" i="15"/>
  <c r="R100" i="15"/>
  <c r="S99" i="15"/>
  <c r="R99" i="15"/>
  <c r="S98" i="15"/>
  <c r="R98" i="15"/>
  <c r="S97" i="15"/>
  <c r="R97" i="15"/>
  <c r="S96" i="15"/>
  <c r="R96" i="15"/>
  <c r="S95" i="15"/>
  <c r="R95" i="15"/>
  <c r="S94" i="15"/>
  <c r="R94" i="15"/>
  <c r="S93" i="15"/>
  <c r="R93" i="15"/>
  <c r="S92" i="15"/>
  <c r="R92" i="15"/>
  <c r="S91" i="15"/>
  <c r="R91" i="15"/>
  <c r="S90" i="15"/>
  <c r="R90" i="15"/>
  <c r="S89" i="15"/>
  <c r="R89" i="15"/>
  <c r="S88" i="15"/>
  <c r="R88" i="15"/>
  <c r="S87" i="15"/>
  <c r="R87" i="15"/>
  <c r="S86" i="15"/>
  <c r="R86" i="15"/>
  <c r="S85" i="15"/>
  <c r="R85" i="15"/>
  <c r="S84" i="15"/>
  <c r="R84" i="15"/>
  <c r="S83" i="15"/>
  <c r="R83" i="15"/>
  <c r="S82" i="15"/>
  <c r="R82" i="15"/>
  <c r="S81" i="15"/>
  <c r="R81" i="15"/>
  <c r="S80" i="15"/>
  <c r="R80" i="15"/>
  <c r="S79" i="15"/>
  <c r="R79" i="15"/>
  <c r="S78" i="15"/>
  <c r="R78" i="15"/>
  <c r="S77" i="15"/>
  <c r="R77" i="15"/>
  <c r="S76" i="15"/>
  <c r="R76" i="15"/>
  <c r="S75" i="15"/>
  <c r="R75" i="15"/>
  <c r="S74" i="15"/>
  <c r="R74" i="15"/>
  <c r="S73" i="15"/>
  <c r="R73" i="15"/>
  <c r="S72" i="15"/>
  <c r="R72" i="15"/>
  <c r="S71" i="15"/>
  <c r="R71" i="15"/>
  <c r="S70" i="15"/>
  <c r="R70" i="15"/>
  <c r="S69" i="15"/>
  <c r="R69" i="15"/>
  <c r="S68" i="15"/>
  <c r="R68" i="15"/>
  <c r="S67" i="15"/>
  <c r="R67" i="15"/>
  <c r="S66" i="15"/>
  <c r="R66" i="15"/>
  <c r="S65" i="15"/>
  <c r="R65" i="15"/>
  <c r="S64" i="15"/>
  <c r="R64" i="15"/>
  <c r="S63" i="15"/>
  <c r="R63" i="15"/>
  <c r="S62" i="15"/>
  <c r="R62" i="15"/>
  <c r="S61" i="15"/>
  <c r="R61" i="15"/>
  <c r="S60" i="15"/>
  <c r="R60" i="15"/>
  <c r="S59" i="15"/>
  <c r="R59" i="15"/>
  <c r="S58" i="15"/>
  <c r="R58" i="15"/>
  <c r="S57" i="15"/>
  <c r="R57" i="15"/>
  <c r="S56" i="15"/>
  <c r="R56" i="15"/>
  <c r="S55" i="15"/>
  <c r="R55" i="15"/>
  <c r="S54" i="15"/>
  <c r="R54" i="15"/>
  <c r="S53" i="15"/>
  <c r="R53" i="15"/>
  <c r="S52" i="15"/>
  <c r="R52" i="15"/>
  <c r="S51" i="15"/>
  <c r="R51" i="15"/>
  <c r="S50" i="15"/>
  <c r="R50" i="15"/>
  <c r="S49" i="15"/>
  <c r="R49" i="15"/>
  <c r="S48" i="15"/>
  <c r="R48" i="15"/>
  <c r="S47" i="15"/>
  <c r="R47" i="15"/>
  <c r="S46" i="15"/>
  <c r="R46" i="15"/>
  <c r="S45" i="15"/>
  <c r="R45" i="15"/>
  <c r="S44" i="15"/>
  <c r="R44" i="15"/>
  <c r="S43" i="15"/>
  <c r="R43" i="15"/>
  <c r="S42" i="15"/>
  <c r="R42" i="15"/>
  <c r="S41" i="15"/>
  <c r="R41" i="15"/>
  <c r="S40" i="15"/>
  <c r="R40" i="15"/>
  <c r="S39" i="15"/>
  <c r="R39" i="15"/>
  <c r="S38" i="15"/>
  <c r="R38" i="15"/>
  <c r="S37" i="15"/>
  <c r="S36" i="15"/>
  <c r="R36" i="15"/>
  <c r="S35" i="15"/>
  <c r="R35" i="15"/>
  <c r="S34" i="15"/>
  <c r="R34" i="15"/>
  <c r="S33" i="15"/>
  <c r="S32" i="15"/>
  <c r="R32" i="15"/>
  <c r="S31" i="15"/>
  <c r="R31" i="15"/>
  <c r="S30" i="15"/>
  <c r="R30" i="15"/>
  <c r="S29" i="15"/>
  <c r="R29" i="15"/>
  <c r="S28" i="15"/>
  <c r="R28" i="15"/>
  <c r="S27" i="15"/>
  <c r="R27" i="15"/>
  <c r="S26" i="15"/>
  <c r="R26" i="15"/>
  <c r="S25" i="15"/>
  <c r="R25" i="15"/>
  <c r="S24" i="15"/>
  <c r="R24" i="15"/>
  <c r="S23" i="15"/>
  <c r="R23" i="15"/>
  <c r="S22" i="15"/>
  <c r="R22" i="15"/>
  <c r="S21" i="15"/>
  <c r="R21" i="15"/>
  <c r="S20" i="15"/>
  <c r="R20" i="15"/>
  <c r="S19" i="15"/>
  <c r="R19" i="15"/>
  <c r="S18" i="15"/>
  <c r="R18" i="15"/>
  <c r="S17" i="15"/>
  <c r="R17" i="15"/>
  <c r="S16" i="15"/>
  <c r="R16" i="15"/>
  <c r="S15" i="15"/>
  <c r="R15" i="15"/>
  <c r="S14" i="15"/>
  <c r="R14" i="15"/>
  <c r="S13" i="15"/>
  <c r="R13" i="15"/>
  <c r="S12" i="15"/>
  <c r="R12" i="15"/>
  <c r="S11" i="15"/>
  <c r="R11" i="15"/>
  <c r="S10" i="15"/>
  <c r="R10" i="15"/>
  <c r="S9" i="15"/>
  <c r="R9" i="15"/>
  <c r="S8" i="15"/>
  <c r="R8" i="15"/>
  <c r="S7" i="15"/>
  <c r="R7" i="15"/>
  <c r="S6" i="15"/>
  <c r="R6" i="15"/>
  <c r="S5" i="15"/>
  <c r="R5" i="15"/>
  <c r="S4" i="15"/>
  <c r="R4" i="15"/>
  <c r="S3" i="15"/>
  <c r="R3" i="15"/>
  <c r="S2" i="15"/>
  <c r="R2" i="15"/>
  <c r="G97" i="12"/>
  <c r="G84" i="12"/>
  <c r="G87" i="12" s="1"/>
  <c r="G65" i="12"/>
  <c r="G119" i="12"/>
  <c r="G118" i="12"/>
  <c r="G117" i="12"/>
  <c r="G114" i="12"/>
  <c r="G113" i="12"/>
  <c r="G110" i="12"/>
  <c r="G116" i="12"/>
  <c r="G115" i="12"/>
  <c r="G112" i="12"/>
  <c r="G111" i="12"/>
  <c r="G109" i="12"/>
  <c r="G120" i="12" s="1"/>
  <c r="G106" i="12"/>
  <c r="G107" i="12" s="1"/>
  <c r="G103" i="12"/>
  <c r="G104" i="12" s="1"/>
  <c r="G100" i="12"/>
  <c r="G96" i="12"/>
  <c r="G98" i="12" s="1"/>
  <c r="G93" i="12"/>
  <c r="G90" i="12"/>
  <c r="G89" i="12"/>
  <c r="G86" i="12"/>
  <c r="G85" i="12"/>
  <c r="G81" i="12"/>
  <c r="G82" i="12" s="1"/>
  <c r="G76" i="12"/>
  <c r="G73" i="12"/>
  <c r="G72" i="12"/>
  <c r="G78" i="12"/>
  <c r="G77" i="12"/>
  <c r="G71" i="12"/>
  <c r="G68" i="12"/>
  <c r="G67" i="12"/>
  <c r="G66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48" i="12"/>
  <c r="G47" i="12"/>
  <c r="G46" i="12"/>
  <c r="G45" i="12"/>
  <c r="G49" i="12" s="1"/>
  <c r="G44" i="12"/>
  <c r="G38" i="12"/>
  <c r="G37" i="12"/>
  <c r="G36" i="12"/>
  <c r="G35" i="12"/>
  <c r="G34" i="12"/>
  <c r="G31" i="12"/>
  <c r="G30" i="12"/>
  <c r="G29" i="12"/>
  <c r="G28" i="12"/>
  <c r="G27" i="12"/>
  <c r="G26" i="12"/>
  <c r="G25" i="12"/>
  <c r="G24" i="12"/>
  <c r="G32" i="12" s="1"/>
  <c r="G21" i="12"/>
  <c r="G22" i="12" s="1"/>
  <c r="G18" i="12"/>
  <c r="G9" i="12"/>
  <c r="G10" i="12"/>
  <c r="J10" i="12" s="1"/>
  <c r="G11" i="12"/>
  <c r="G12" i="12"/>
  <c r="G13" i="12"/>
  <c r="J8" i="12" s="1"/>
  <c r="G14" i="12"/>
  <c r="G15" i="12"/>
  <c r="G8" i="12"/>
  <c r="G120" i="14"/>
  <c r="G107" i="14"/>
  <c r="G104" i="14"/>
  <c r="G101" i="14"/>
  <c r="G98" i="14"/>
  <c r="G94" i="14"/>
  <c r="G91" i="14"/>
  <c r="G87" i="14"/>
  <c r="G82" i="14"/>
  <c r="G79" i="14"/>
  <c r="G74" i="14"/>
  <c r="G69" i="14"/>
  <c r="G63" i="14"/>
  <c r="G49" i="14"/>
  <c r="G39" i="14"/>
  <c r="G32" i="14"/>
  <c r="G22" i="14"/>
  <c r="G19" i="14"/>
  <c r="G16" i="14"/>
  <c r="J11" i="12"/>
  <c r="J9" i="12"/>
  <c r="G101" i="12"/>
  <c r="G94" i="12"/>
  <c r="G74" i="12"/>
  <c r="G19" i="12"/>
  <c r="W15" i="15"/>
  <c r="U14" i="15"/>
  <c r="W4" i="15"/>
  <c r="U9" i="15"/>
  <c r="W5" i="15"/>
  <c r="U15" i="15"/>
  <c r="J12" i="12" l="1"/>
  <c r="G63" i="12"/>
  <c r="G69" i="12"/>
  <c r="G79" i="12"/>
  <c r="G16" i="12"/>
  <c r="G91" i="12"/>
  <c r="U21" i="15"/>
  <c r="U23" i="15" s="1"/>
  <c r="W20" i="15"/>
  <c r="G40" i="14"/>
  <c r="G41" i="14" s="1"/>
  <c r="G121" i="14"/>
  <c r="J13" i="12"/>
  <c r="G39" i="12"/>
  <c r="G40" i="12" s="1"/>
  <c r="G41" i="12" s="1"/>
  <c r="G122" i="12" s="1"/>
  <c r="G123" i="12" s="1"/>
  <c r="G121" i="12"/>
  <c r="W14" i="15"/>
  <c r="G122" i="14" l="1"/>
  <c r="G123" i="14" s="1"/>
  <c r="W16" i="15" l="1"/>
  <c r="W21" i="15" s="1"/>
  <c r="W23" i="15" s="1"/>
</calcChain>
</file>

<file path=xl/sharedStrings.xml><?xml version="1.0" encoding="utf-8"?>
<sst xmlns="http://schemas.openxmlformats.org/spreadsheetml/2006/main" count="11117" uniqueCount="578">
  <si>
    <t>Valores Banistmo S.A. y Subsidiarias</t>
  </si>
  <si>
    <t>(Entidad 100% subsidiaria de Banistmo S.A.)</t>
  </si>
  <si>
    <t>(En balboas)</t>
  </si>
  <si>
    <t>Notas</t>
  </si>
  <si>
    <t xml:space="preserve">Activos </t>
  </si>
  <si>
    <t>Depósitos en instituciones financieras:</t>
  </si>
  <si>
    <t>A plazo en bancos locales</t>
  </si>
  <si>
    <t>-</t>
  </si>
  <si>
    <t>Total de depósitos en instituciones financieras</t>
  </si>
  <si>
    <t>Inversiones en valores:</t>
  </si>
  <si>
    <t>Valores a valor razonable con cambios en resultados</t>
  </si>
  <si>
    <t>Activos intangibles, netos</t>
  </si>
  <si>
    <t xml:space="preserve">Otros activos </t>
  </si>
  <si>
    <t xml:space="preserve">Pasivos y Patrimonio </t>
  </si>
  <si>
    <t>Comisiones por pagar</t>
  </si>
  <si>
    <t>Financiamientos recibidos</t>
  </si>
  <si>
    <t xml:space="preserve">Acciones comunes </t>
  </si>
  <si>
    <t xml:space="preserve">Reserva de capital </t>
  </si>
  <si>
    <t>Capital adicional pagado</t>
  </si>
  <si>
    <t>Reserva de valuación actuarial</t>
  </si>
  <si>
    <t>Impuesto complementario</t>
  </si>
  <si>
    <t>Honorarios y otras comisiones</t>
  </si>
  <si>
    <t>Gasto de intereses:</t>
  </si>
  <si>
    <t>Gastos por comisiones</t>
  </si>
  <si>
    <t>Ganancia por venta de inversiones</t>
  </si>
  <si>
    <t>Ganancia neta en valores</t>
  </si>
  <si>
    <t>Otros ingresos</t>
  </si>
  <si>
    <t>Gastos generales y administrativos</t>
  </si>
  <si>
    <t>Salarios y beneficios a empleados</t>
  </si>
  <si>
    <t>Honorarios y servicios profesionales</t>
  </si>
  <si>
    <t>Licencia comercial</t>
  </si>
  <si>
    <t>Impuestos varios</t>
  </si>
  <si>
    <t>Mantenimiento y aseo</t>
  </si>
  <si>
    <t>Alquileres</t>
  </si>
  <si>
    <t>Depreciación y amortización</t>
  </si>
  <si>
    <t>Comunicaciones y servicios públicos</t>
  </si>
  <si>
    <t xml:space="preserve">Otros </t>
  </si>
  <si>
    <t>Total de gastos generales y administrativos</t>
  </si>
  <si>
    <t>Impuesto sobre la renta</t>
  </si>
  <si>
    <t>Acciones</t>
  </si>
  <si>
    <t xml:space="preserve">Reserva de </t>
  </si>
  <si>
    <t>Otras</t>
  </si>
  <si>
    <t>Reserva</t>
  </si>
  <si>
    <t xml:space="preserve">Impuesto </t>
  </si>
  <si>
    <t>Total</t>
  </si>
  <si>
    <t>comunes</t>
  </si>
  <si>
    <t>capital</t>
  </si>
  <si>
    <t>reservas</t>
  </si>
  <si>
    <t>pagado</t>
  </si>
  <si>
    <t>complementario</t>
  </si>
  <si>
    <t>de patrimonio</t>
  </si>
  <si>
    <t>Otras transacciones de patrimonio:</t>
  </si>
  <si>
    <t xml:space="preserve">   Efectivo recibido de subsidiaria fusionada</t>
  </si>
  <si>
    <t xml:space="preserve">   Impuesto complementario </t>
  </si>
  <si>
    <t xml:space="preserve">   Otras reservas</t>
  </si>
  <si>
    <t>52070102000000016D/PNOREALIZA</t>
  </si>
  <si>
    <t>GANANCIA/PERDIDA NO REALIZADA</t>
  </si>
  <si>
    <t>Ganancia neta en valores y derivados-no realizada en valores a valor razonable con cambio en resultado</t>
  </si>
  <si>
    <t>GANANCIA/PERDIDA REALIZADA</t>
  </si>
  <si>
    <t>GANANCIA NETA EN VALORES Y DERIVADOS-VENTA DE VALORES A VALOR RAZONABLE</t>
  </si>
  <si>
    <t>Pasivos</t>
  </si>
  <si>
    <t>A la vista locales</t>
  </si>
  <si>
    <t>Acreedores varios</t>
  </si>
  <si>
    <t>Utilidades retenidas</t>
  </si>
  <si>
    <t>Otros</t>
  </si>
  <si>
    <t>Ganancias por venta de inversiones</t>
  </si>
  <si>
    <t>Mobiliarios y equipos, neto de depreciación</t>
  </si>
  <si>
    <t xml:space="preserve">Total de activos    </t>
  </si>
  <si>
    <t xml:space="preserve">Total de pasivos   </t>
  </si>
  <si>
    <t>Patrimonio</t>
  </si>
  <si>
    <t>Total de patrimonio</t>
  </si>
  <si>
    <t>Total de pasivos y patrimonio</t>
  </si>
  <si>
    <t xml:space="preserve">Pérdida neta </t>
  </si>
  <si>
    <t xml:space="preserve">   Ingresos por intereses y comisiones</t>
  </si>
  <si>
    <t xml:space="preserve">   Pérdida en venta de activo fijo</t>
  </si>
  <si>
    <t xml:space="preserve">   Compras de valores a valor razonable con cambios en resultados</t>
  </si>
  <si>
    <t>VALORES BANCOLOMBIA PANAMA, S.A.</t>
  </si>
  <si>
    <t>(Auditado)</t>
  </si>
  <si>
    <t>(No auditado)</t>
  </si>
  <si>
    <t>31 de diciembre</t>
  </si>
  <si>
    <t xml:space="preserve">      con cambios en resultados</t>
  </si>
  <si>
    <t xml:space="preserve">   Cambios en activos y pasivos de operación:</t>
  </si>
  <si>
    <t xml:space="preserve">      Depósitos a plazo fijo originales mayores a tres meses </t>
  </si>
  <si>
    <t xml:space="preserve">      Otros activos</t>
  </si>
  <si>
    <t xml:space="preserve">      Otros pasivos             </t>
  </si>
  <si>
    <t xml:space="preserve">      Depósitos a la vista restringidos</t>
  </si>
  <si>
    <t>Actividades de financiamiento</t>
  </si>
  <si>
    <t>Actividades de inversión</t>
  </si>
  <si>
    <t>Actividades de operación</t>
  </si>
  <si>
    <t xml:space="preserve">   Impuesto sobre la renta</t>
  </si>
  <si>
    <t xml:space="preserve">   Intereses y comisiones recibidas</t>
  </si>
  <si>
    <t xml:space="preserve">   Comisiones pagadas</t>
  </si>
  <si>
    <t xml:space="preserve">   Venta y descarte de mobiliarios y equipos</t>
  </si>
  <si>
    <t xml:space="preserve">   Adquisición de mobiliarios y equipos</t>
  </si>
  <si>
    <t>Profit &amp; Loss</t>
  </si>
  <si>
    <t>January through March 2016</t>
  </si>
  <si>
    <t>Jan - Mar 16</t>
  </si>
  <si>
    <t>Ordinary Income/Expense</t>
  </si>
  <si>
    <t>Income</t>
  </si>
  <si>
    <t>40 · COMISIONES</t>
  </si>
  <si>
    <t>40074 · 411525210000 (ING. COM FONDOS MUTUOS TRAILER FEES - 52060112000000016FMTRAILERFEES)</t>
  </si>
  <si>
    <t>40066 · 411500000000 (CUENTA PUENTE- INGRESO POR COMISIONES - 52060112000000016COMISIONES)</t>
  </si>
  <si>
    <t>40081 · 411525203000 (ING. COM TRADING 621 - 52060112000000016COMISIONES)</t>
  </si>
  <si>
    <t>40082 · 411525204000 (ING. COM TRADING 529 - 52060112000000016COMISIONES)</t>
  </si>
  <si>
    <t>40084 · 411525207000 (ING. COM. ADM. APTS 529 - 52060112000000016COM ADM APTS)</t>
  </si>
  <si>
    <t>40204 · 411525220101 (ING INT. MONEY MARKET PERSHING - 52030501000000016MMK PERSHING)</t>
  </si>
  <si>
    <t>Intereses depositos a la vista</t>
  </si>
  <si>
    <t>50001 · 411525209000 (ING.COM. FONDOS MUTUOS T. - 52060112000000016FDOSMUTUOS T)</t>
  </si>
  <si>
    <t>50002 · 411525201000 (ING. FONDOS PROPIOS - 52060112000000016FDOS PROPIOS)</t>
  </si>
  <si>
    <t>Total 40 · COMISIONES</t>
  </si>
  <si>
    <t>42 · GANANCIA POR VENTA DE INVERSION</t>
  </si>
  <si>
    <t>40131 · 412502205000 (ING.UTILIDAD VTA INV.CUSTO 621 - 51120201000000016UTILIDAD VTA)</t>
  </si>
  <si>
    <t>Total 42 · GANANCIA POR VENTA DE INVERSION</t>
  </si>
  <si>
    <t>44 · INT. S/DEPO. INTERBANCARIOS</t>
  </si>
  <si>
    <t>40202 · 411525220100 (ING. INTERESES OTROS - 52040301000000016INT GANADO)</t>
  </si>
  <si>
    <t>Total 44 · INT. S/DEPO. INTERBANCARIOS</t>
  </si>
  <si>
    <t>45 · INGRESOS SOBRE INVERSIONES</t>
  </si>
  <si>
    <t>40128 · 412315200000 (UTILIDAD EN POSICIONES EN CORTO - 52080101000000016UTILPOSCORTO)</t>
  </si>
  <si>
    <t>40127 · 412315100000 (UTILIDAD EN POSICIONES EN CORTO VALORACION)</t>
  </si>
  <si>
    <t>40161 · 410706209200 (GANANCIA-PÉRDIDA-REALIZADA HET891003 - 52070102000000016D/PREALIHET)</t>
  </si>
  <si>
    <t>40140 · 414010100000 (ING DIVIDENDOS INVERSIONES NEGOCIABLES - 52050102000000016DIVGANINTRA)</t>
  </si>
  <si>
    <t>40138 · 413530000000 (INGRESO P/G MONEDA EXTRANJERA - 52070101000000016P/GMONEDAEXT)</t>
  </si>
  <si>
    <t>40059 · 410706205000 (ING. INTERESES INV.NEGOCIABLE - 52010102020000016INTRECNEGOCIA)</t>
  </si>
  <si>
    <t>40162 · 410706209000 (GANANCIA-PERDIDA- NO REALIZADA - 52070102000000016D/NOREALIZA)</t>
  </si>
  <si>
    <t>40163 · 410706209001 (GANANCIA-PERDIDA- REALIZADA - 52070102000000016D/PREALIZADAS)</t>
  </si>
  <si>
    <t>Total 45 · INGRESOS SOBRE INVERSIONES</t>
  </si>
  <si>
    <t>46 · OTROS INGRESOS</t>
  </si>
  <si>
    <t>40142 · 41959510000 (OTROS INGRESOS, REINTEGROS - 521002010000000165550010502)</t>
  </si>
  <si>
    <t>50003 · 411525202000 (ING. COM. SERVICIO DE CUSTODIA - 52060112000000016SERV CUSTODIA)</t>
  </si>
  <si>
    <t>40087 · 411525220000 (ING COM. MISCELANEAS EXT - 52060112000000016MISCELAN EXT)</t>
  </si>
  <si>
    <t>40200 · 411525230000 (OTROS INGRESOS - 521002010000000165550010502)</t>
  </si>
  <si>
    <t>40201 · 411525240000 (ING. POR CARGOS DE T/F A CLIENTES - 52060103000000016T/F A CLIENTE)</t>
  </si>
  <si>
    <t>Total 46 · OTROS INGRESOS</t>
  </si>
  <si>
    <t>Total Income</t>
  </si>
  <si>
    <t>Gross Profit</t>
  </si>
  <si>
    <t>Expense</t>
  </si>
  <si>
    <t>01 · GASTO DE COMISIONES</t>
  </si>
  <si>
    <t>60038 · 511520100000 (GYC COMISION POR SERVICIOS BAN - 51050201000000016SERVBANCSAIOS)</t>
  </si>
  <si>
    <t>60043 · 511595205000 (GYC COMISIONES OTROS SER. CUST - 51050104000000016OTROSSERCUST)</t>
  </si>
  <si>
    <t>60044 · 511595207000 (COM CONTR. CORRESP VALORES BAN - 31000301000000016VALBANCOLOMM)</t>
  </si>
  <si>
    <t>61805 · 511595209000 (GTOS BANCARIO PERSHING - 51050201000000016GTOS PERSHING)</t>
  </si>
  <si>
    <t>61807 · 511595220000 (GTO COMISIONES DE BOLSA - 51050104000000016COM BOLSA EXT)</t>
  </si>
  <si>
    <t>Total 01 · GASTO DE COMISIONES</t>
  </si>
  <si>
    <t>02 · SALARIOS Y RESERVAS</t>
  </si>
  <si>
    <t>60051 · 512005205000 (GYC BENEFI EMPL SUELDOS - 51060101030000016SALARIO)</t>
  </si>
  <si>
    <t>60052 · 512005210000 (GYC BENEF EMPL GASTOS DE REPRE - 51060101030000016GTOREPRE)</t>
  </si>
  <si>
    <t>60056 · 512035200000 (GYC BENFI EMPL BONIF XIII MES - 51060101030000016DEC)</t>
  </si>
  <si>
    <t>60057 · 512040100000 (GYC BENEF.EMPL  VACACIONES - 51060101010000016VAC)</t>
  </si>
  <si>
    <t>60059 · 512055100000 (GYC BENEF EMPLE. PRIMA DE ANT - 51060101030000016PRIANT)</t>
  </si>
  <si>
    <t>60062 · 512075100000 (GYC BENF EMPL. INDEMN. LOCAL - 51060101030000016IND)</t>
  </si>
  <si>
    <t>60063 · 512070105000 (GYC BENF.EMPL BONIF.EMPLE SVA - 51060101030000016BONEMPSVA)</t>
  </si>
  <si>
    <t>60064 · 512085105000 (GYC BENF.EMPL SEG.S. PATRONAL - 51060103030000016SS)</t>
  </si>
  <si>
    <t>60065 · 512085110000 (GYC BENF EMPL SEG. EDUCATIVO - 51060103030000016SE)</t>
  </si>
  <si>
    <t>60066 · 512085115000 (GYC BENF EMPL. RIESGOS PROF - 51060103030000016RP)</t>
  </si>
  <si>
    <t>60071 · 512070220000 (GYC BENF DE EMPL MEJ. XIII MES - 51060103030000016BENEFXIII)</t>
  </si>
  <si>
    <t>65000 · 512070110000 (GYC BENF DE EMPL QUINQUENIO - 51060101030000016QUINQUENIO)</t>
  </si>
  <si>
    <t>Total 02 · SALARIOS Y RESERVAS</t>
  </si>
  <si>
    <t>03 · BENEFICIOS Y OTROS AL EMPLEADO</t>
  </si>
  <si>
    <t>60073 · 512095110000 (GYC OTROS BENF EMPL SERV. MEDI - 51060105020000016VID)</t>
  </si>
  <si>
    <t>60075 · 512095120000 (GYC BENF EMPLE OTROS GIMNASIO - 51060105020000016BEN)</t>
  </si>
  <si>
    <t>60309 · 512095130000 (GYC BENEF. EMPL. OTROS - 51060105020000016BEN)</t>
  </si>
  <si>
    <t>Total 03 · BENEFICIOS Y OTROS AL EMPLEADO</t>
  </si>
  <si>
    <t>04 · HONORARIOS PROFESIONALES</t>
  </si>
  <si>
    <t>60091 · 513025210000 (GYC OPE.SERVICIO DE PLANILLA - 51060302060000016PLANILLA)</t>
  </si>
  <si>
    <t>60082 · 513010100000 (GYC OPE HON REVISORIA FISCAL L - 5106031000000001666200138)</t>
  </si>
  <si>
    <t>60089 · 513025110000 (GYC OPE.HONO.PROF. OTROS - 5106031000000001666200137)</t>
  </si>
  <si>
    <t>Total 04 · HONORARIOS PROFESIONALES</t>
  </si>
  <si>
    <t>05 · GASTOS DE MANTENIMIENTO</t>
  </si>
  <si>
    <t>60121 · 516005000000 (GYC OPE MANT/SERVIDORES - 51060302060000016MANT/SERVDOR)</t>
  </si>
  <si>
    <t>60122 · 516015110000 (GYC MANT/DE EQUIPO OFICINA - 51060302070000016662901)</t>
  </si>
  <si>
    <t>60120 · 516015100000 (GYC MANT/REP MUEBLES Y ENSERES - 51060302070000016662901)</t>
  </si>
  <si>
    <t>Total 05 · GASTOS DE MANTENIMIENTO</t>
  </si>
  <si>
    <t>06 · GASTO DE DEPRECIACION</t>
  </si>
  <si>
    <t>60137 · 517510100000 (GTOS DE DEPREC.MUEBLES Y ENSER - 51080103000000016662601)</t>
  </si>
  <si>
    <t>Total 06 · GASTO DE DEPRECIACION</t>
  </si>
  <si>
    <t>07 · GASTOS DE IMPUESTOS</t>
  </si>
  <si>
    <t>60104 · 514100130000 (IMPUESTOS MUNICIPALES - 51060302040000016661106)</t>
  </si>
  <si>
    <t>60802 · 514005110200 (GTO. AVISO DE OPERACIONES - 51060302040000016661102)</t>
  </si>
  <si>
    <t>Total 07 · GASTOS DE IMPUESTOS</t>
  </si>
  <si>
    <t>08 · TASA DE REG. Y SUPERV. LICENCIA</t>
  </si>
  <si>
    <t>60801 · 514005110100 (LICENCIA DE ADMINISTRADOR DE INVERSIONES - 51060302040000016LIC ADM INVER)</t>
  </si>
  <si>
    <t>60102 · 514005110000 (TASA DE REG.Y SUPERV.LIC - 51060302040000016661108)</t>
  </si>
  <si>
    <t>Total 08 · TASA DE REG. Y SUPERV. LICENCIA</t>
  </si>
  <si>
    <t>09 · GASTOS DE VIAJES</t>
  </si>
  <si>
    <t>60151 · 519035100000 (GYC OPE GASTOS DE VIAJE - 5106030300000001666200501)</t>
  </si>
  <si>
    <t>Total 09 · GASTOS DE VIAJES</t>
  </si>
  <si>
    <t>10. · GASTOS DE FONDOS</t>
  </si>
  <si>
    <t>61085 · 519040100006 (TARIFA DE SUPERVISION FONDOS - 51060302010000016LICCORREDORES)</t>
  </si>
  <si>
    <t>Total 10. · GASTOS DE FONDOS</t>
  </si>
  <si>
    <t>12. · ALQUILERES</t>
  </si>
  <si>
    <t>60105 · 514510100000 (GTOS DE ARRENDAMIENTOS LOCALES-OPER.LOCAL - 5106020100000001666270101)</t>
  </si>
  <si>
    <t>Total 12. · ALQUILERES</t>
  </si>
  <si>
    <t>13. · PAPEL Y UTILES DE OFICINA</t>
  </si>
  <si>
    <t>60155 · 519045100000 (GYC PAPEL/UTILES DE OFICINA - 5106030700000001666200301)</t>
  </si>
  <si>
    <t>Total 13. · PAPEL Y UTILES DE OFICINA</t>
  </si>
  <si>
    <t>14 · PERDIDA   POR RIESGOS OPERATIVO</t>
  </si>
  <si>
    <t>60166 · 519095205000 (GYC DIVE.MISCE.DED.ERROR CLIEN - 5106030400000001666200113)</t>
  </si>
  <si>
    <t>Total 14 · PERDIDA   POR RIESGOS OPERATIVO</t>
  </si>
  <si>
    <t>61 · OTROS GASTOS</t>
  </si>
  <si>
    <t>60112 · 5190954000000 (GYC ESTACIONAMIENTOS CLIENTES - 51060302070000016ESTACION/CLI)</t>
  </si>
  <si>
    <t>60146 · 519005110000 (GYC SERVICIO DE ASEO - 51060206000000016LIMP Y ASEO)</t>
  </si>
  <si>
    <t>60145 · 519005105000 (GYC SERVICIOS DE VIGILANCIA - 51060302060000016SERV VIGILAN)</t>
  </si>
  <si>
    <t>60154 · 519040200000 (GYC TRANSPORTE COMERCIALES - 51060305000000016TRANSP Y TAXI)</t>
  </si>
  <si>
    <t>60149 · 519025115000 (GYC SERVICIOS PUBLICOS - 51060206000000016SERVELECTRI)</t>
  </si>
  <si>
    <t>60156 · 519045115000 (GYC GTOS DE ALMACENAJE DATA - 51060303000000016ALMACEN DATA)</t>
  </si>
  <si>
    <t>60161 · 519095125000 (GYC DIVER. REFRI Y COMIDAS LOC - 51060105040000016REFRIGE/ATENC)</t>
  </si>
  <si>
    <t>60168 · 519097215000 (GYC CARGOS POR MULTAS Y SANCIO - 51060302070000016MULTA/SANCIO)</t>
  </si>
  <si>
    <t>60183 · 519095106000 (GTO DE SERVICIOS DE TELEFONIA E INTERNET - 51060303000000016TELE/ INTER)</t>
  </si>
  <si>
    <t>61081 · 519040100002 (GYC CORREO, FLETE Y OTROS - 51060303000000016CORREO/OTROS)</t>
  </si>
  <si>
    <t>61804. · 515095106000 (GYC OTRAS ENTIDADES Y AGREMIACIONES - 51060302070000016OTRAS AGREMIA)</t>
  </si>
  <si>
    <t>Total 61 · OTROS GASTOS</t>
  </si>
  <si>
    <t>Total Expense</t>
  </si>
  <si>
    <t>Net Ordinary Income</t>
  </si>
  <si>
    <t>Net Income</t>
  </si>
  <si>
    <t>Intereses en valores negociables</t>
  </si>
  <si>
    <t xml:space="preserve">  financieros y otros, neto</t>
  </si>
  <si>
    <t xml:space="preserve">adicional </t>
  </si>
  <si>
    <t xml:space="preserve">Capital </t>
  </si>
  <si>
    <t>actuarial</t>
  </si>
  <si>
    <t xml:space="preserve"> valuación </t>
  </si>
  <si>
    <t>Ventas</t>
  </si>
  <si>
    <t>10120101040100016INTXCLOCAL</t>
  </si>
  <si>
    <t>10120101040200016INTXCEXTRAN</t>
  </si>
  <si>
    <t>10120102010000016P/DNEGOCIABLE</t>
  </si>
  <si>
    <t>January through June 2016</t>
  </si>
  <si>
    <t>Jan - Jun 16</t>
  </si>
  <si>
    <t>60072 · 512095105000 (GYC BENF OTROS EMPL CAPACITACI - 51060105020000016Ben)</t>
  </si>
  <si>
    <t>60093 · 514010105000 (GYC OPE IMP VARIOS - 51060302040000016661107)</t>
  </si>
  <si>
    <t>61084 · 519040100005 (GASTOS NO DEDUCIBLES FONDOS - 5106030207000001666201501)</t>
  </si>
  <si>
    <t xml:space="preserve">   Venta y redenciones de valores a valor razonable con cambios </t>
  </si>
  <si>
    <t xml:space="preserve">      en resultados, neto  </t>
  </si>
  <si>
    <t>A la vista extranjeros</t>
  </si>
  <si>
    <t>30 de septiembre</t>
  </si>
  <si>
    <t xml:space="preserve">Total de ingresos por servicios </t>
  </si>
  <si>
    <t>retenidas</t>
  </si>
  <si>
    <t>Utilidades</t>
  </si>
  <si>
    <t xml:space="preserve">   Amortización de activos intangibles y otros</t>
  </si>
  <si>
    <t xml:space="preserve">   Gastos por comisiones</t>
  </si>
  <si>
    <t>Efectivo generado de operaciones</t>
  </si>
  <si>
    <t>Ingresos de operaciones:</t>
  </si>
  <si>
    <t>Intereses ganados sobre depósitos en bancos</t>
  </si>
  <si>
    <t>Intereses ganados sobre inversiones</t>
  </si>
  <si>
    <t>Administración de activos, custodia</t>
  </si>
  <si>
    <t>y corretaje de valores</t>
  </si>
  <si>
    <t>Salarios y otros costos del personal</t>
  </si>
  <si>
    <t xml:space="preserve">   Depreciación</t>
  </si>
  <si>
    <t>10120102010000016PRIYDESCLOC</t>
  </si>
  <si>
    <t xml:space="preserve">Utilidad (pérdida) antes del impuesto sobre la renta </t>
  </si>
  <si>
    <t xml:space="preserve">   Utilidad (pérdida) neta</t>
  </si>
  <si>
    <t>Institucion</t>
  </si>
  <si>
    <t>Empresa</t>
  </si>
  <si>
    <t>Pais</t>
  </si>
  <si>
    <t>region</t>
  </si>
  <si>
    <t>plaza</t>
  </si>
  <si>
    <t>localidad</t>
  </si>
  <si>
    <t>coordinada</t>
  </si>
  <si>
    <t>area origen</t>
  </si>
  <si>
    <t>fecha mov</t>
  </si>
  <si>
    <t>moneda</t>
  </si>
  <si>
    <t>mercado</t>
  </si>
  <si>
    <t>fecha oper</t>
  </si>
  <si>
    <t>cta madre</t>
  </si>
  <si>
    <t>Tipo Mov</t>
  </si>
  <si>
    <t>N1</t>
  </si>
  <si>
    <t>Importe</t>
  </si>
  <si>
    <t>Importe real</t>
  </si>
  <si>
    <t>mes</t>
  </si>
  <si>
    <t>(Todas)</t>
  </si>
  <si>
    <t>24</t>
  </si>
  <si>
    <t>052</t>
  </si>
  <si>
    <t>0024</t>
  </si>
  <si>
    <t>55</t>
  </si>
  <si>
    <t>00000000</t>
  </si>
  <si>
    <t>000000</t>
  </si>
  <si>
    <t>05023</t>
  </si>
  <si>
    <t>20170103</t>
  </si>
  <si>
    <t>0001</t>
  </si>
  <si>
    <t>0</t>
  </si>
  <si>
    <t>10120101020100</t>
  </si>
  <si>
    <t>1</t>
  </si>
  <si>
    <t>20170104</t>
  </si>
  <si>
    <t>Etiquetas de fila</t>
  </si>
  <si>
    <t>Suma de Importe real</t>
  </si>
  <si>
    <t>20170105</t>
  </si>
  <si>
    <t>20170106</t>
  </si>
  <si>
    <t>20170110</t>
  </si>
  <si>
    <t>Total general</t>
  </si>
  <si>
    <t>20170111</t>
  </si>
  <si>
    <t>20170112</t>
  </si>
  <si>
    <t>20170113</t>
  </si>
  <si>
    <t>20170116</t>
  </si>
  <si>
    <t>20170117</t>
  </si>
  <si>
    <t>20170118</t>
  </si>
  <si>
    <t>20170119</t>
  </si>
  <si>
    <t>20170120</t>
  </si>
  <si>
    <t>20170123</t>
  </si>
  <si>
    <t>20170124</t>
  </si>
  <si>
    <t>20170125</t>
  </si>
  <si>
    <t>20170126</t>
  </si>
  <si>
    <t>20170130</t>
  </si>
  <si>
    <t>20170202</t>
  </si>
  <si>
    <t>20170203</t>
  </si>
  <si>
    <t>20170206</t>
  </si>
  <si>
    <t>20170208</t>
  </si>
  <si>
    <t>reversión</t>
  </si>
  <si>
    <t>20170210</t>
  </si>
  <si>
    <t>20170213</t>
  </si>
  <si>
    <t>20170214</t>
  </si>
  <si>
    <t>20170220</t>
  </si>
  <si>
    <t>20170221</t>
  </si>
  <si>
    <t>20170223</t>
  </si>
  <si>
    <t>20170224</t>
  </si>
  <si>
    <t>20170302</t>
  </si>
  <si>
    <t>20170303</t>
  </si>
  <si>
    <t>20170306</t>
  </si>
  <si>
    <t>20170309</t>
  </si>
  <si>
    <t>20170310</t>
  </si>
  <si>
    <t>20170313</t>
  </si>
  <si>
    <t>20170314</t>
  </si>
  <si>
    <t>20170315</t>
  </si>
  <si>
    <t>20170316</t>
  </si>
  <si>
    <t>20170317</t>
  </si>
  <si>
    <t>20170320</t>
  </si>
  <si>
    <t>20170321</t>
  </si>
  <si>
    <t>20170323</t>
  </si>
  <si>
    <t>20170324</t>
  </si>
  <si>
    <t>20170327</t>
  </si>
  <si>
    <t>20170328</t>
  </si>
  <si>
    <t>20170329</t>
  </si>
  <si>
    <t>20170330</t>
  </si>
  <si>
    <t>20170331</t>
  </si>
  <si>
    <t>20170307</t>
  </si>
  <si>
    <t>20170403</t>
  </si>
  <si>
    <t>20170404</t>
  </si>
  <si>
    <t>20170405</t>
  </si>
  <si>
    <t>20170406</t>
  </si>
  <si>
    <t>20170407</t>
  </si>
  <si>
    <t>20170410</t>
  </si>
  <si>
    <t>20170412</t>
  </si>
  <si>
    <t>20170418</t>
  </si>
  <si>
    <t>20170419</t>
  </si>
  <si>
    <t>20170420</t>
  </si>
  <si>
    <t>20170421</t>
  </si>
  <si>
    <t>20170424</t>
  </si>
  <si>
    <t>20170425</t>
  </si>
  <si>
    <t>20170426</t>
  </si>
  <si>
    <t>20170427</t>
  </si>
  <si>
    <t>20170428</t>
  </si>
  <si>
    <t>20170504</t>
  </si>
  <si>
    <t>20170505</t>
  </si>
  <si>
    <t>20170508</t>
  </si>
  <si>
    <t>20170509</t>
  </si>
  <si>
    <t>20170510</t>
  </si>
  <si>
    <t>20170511</t>
  </si>
  <si>
    <t>20170512</t>
  </si>
  <si>
    <t>20170515</t>
  </si>
  <si>
    <t>20170516</t>
  </si>
  <si>
    <t>20170517</t>
  </si>
  <si>
    <t>20170518</t>
  </si>
  <si>
    <t>20170519</t>
  </si>
  <si>
    <t>20170522</t>
  </si>
  <si>
    <t>20170523</t>
  </si>
  <si>
    <t>20170524</t>
  </si>
  <si>
    <t>20170525</t>
  </si>
  <si>
    <t>20170526</t>
  </si>
  <si>
    <t>20170529</t>
  </si>
  <si>
    <t>20170530</t>
  </si>
  <si>
    <t>20170531</t>
  </si>
  <si>
    <t>20170602</t>
  </si>
  <si>
    <t>20170605</t>
  </si>
  <si>
    <t>20170606</t>
  </si>
  <si>
    <t>20170607</t>
  </si>
  <si>
    <t>20170608</t>
  </si>
  <si>
    <t>20170609</t>
  </si>
  <si>
    <t>20170612</t>
  </si>
  <si>
    <t>20170613</t>
  </si>
  <si>
    <t>20170614</t>
  </si>
  <si>
    <t>20170615</t>
  </si>
  <si>
    <t>20170616</t>
  </si>
  <si>
    <t>20170619</t>
  </si>
  <si>
    <t>20170621</t>
  </si>
  <si>
    <t>20170623</t>
  </si>
  <si>
    <t>20170626</t>
  </si>
  <si>
    <t>20170628</t>
  </si>
  <si>
    <t>20170629</t>
  </si>
  <si>
    <t>20170630</t>
  </si>
  <si>
    <t>20170704</t>
  </si>
  <si>
    <t>20170705</t>
  </si>
  <si>
    <t>20170707</t>
  </si>
  <si>
    <t>20170710</t>
  </si>
  <si>
    <t>20170711</t>
  </si>
  <si>
    <t>20170712</t>
  </si>
  <si>
    <t>20170714</t>
  </si>
  <si>
    <t>20170717</t>
  </si>
  <si>
    <t>20170719</t>
  </si>
  <si>
    <t>20170720</t>
  </si>
  <si>
    <t>20170721</t>
  </si>
  <si>
    <t>20170725</t>
  </si>
  <si>
    <t>20170726</t>
  </si>
  <si>
    <t>20170727</t>
  </si>
  <si>
    <t>20170728</t>
  </si>
  <si>
    <t>20170731</t>
  </si>
  <si>
    <t>20170802</t>
  </si>
  <si>
    <t>20170803</t>
  </si>
  <si>
    <t>20170804</t>
  </si>
  <si>
    <t>20170807</t>
  </si>
  <si>
    <t>20170809</t>
  </si>
  <si>
    <t>20170810</t>
  </si>
  <si>
    <t>20170811</t>
  </si>
  <si>
    <t>20170814</t>
  </si>
  <si>
    <t>20170815</t>
  </si>
  <si>
    <t>20170816</t>
  </si>
  <si>
    <t>20170817</t>
  </si>
  <si>
    <t>20170818</t>
  </si>
  <si>
    <t>20170821</t>
  </si>
  <si>
    <t>20170822</t>
  </si>
  <si>
    <t>20170823</t>
  </si>
  <si>
    <t>20170824</t>
  </si>
  <si>
    <t>20170825</t>
  </si>
  <si>
    <t>20170828</t>
  </si>
  <si>
    <t>20170829</t>
  </si>
  <si>
    <t>20170830</t>
  </si>
  <si>
    <t>20170831</t>
  </si>
  <si>
    <t>05022</t>
  </si>
  <si>
    <t>20170904</t>
  </si>
  <si>
    <t>20170905</t>
  </si>
  <si>
    <t>20170906</t>
  </si>
  <si>
    <t>20170907</t>
  </si>
  <si>
    <t>20170908</t>
  </si>
  <si>
    <t>20170911</t>
  </si>
  <si>
    <t>20170912</t>
  </si>
  <si>
    <t>20170913</t>
  </si>
  <si>
    <t>20170914</t>
  </si>
  <si>
    <t>20170915</t>
  </si>
  <si>
    <t>20170918</t>
  </si>
  <si>
    <t>20170919</t>
  </si>
  <si>
    <t>20170920</t>
  </si>
  <si>
    <t>20170921</t>
  </si>
  <si>
    <t>20170922</t>
  </si>
  <si>
    <t>20170925</t>
  </si>
  <si>
    <t>20170926</t>
  </si>
  <si>
    <t>20170927</t>
  </si>
  <si>
    <t>20170928</t>
  </si>
  <si>
    <t>20170929</t>
  </si>
  <si>
    <t>20171002</t>
  </si>
  <si>
    <t>20171003</t>
  </si>
  <si>
    <t>20171004</t>
  </si>
  <si>
    <t>20171005</t>
  </si>
  <si>
    <t>20171006</t>
  </si>
  <si>
    <t>20171009</t>
  </si>
  <si>
    <t>20171012</t>
  </si>
  <si>
    <t>20171013</t>
  </si>
  <si>
    <t>20171016</t>
  </si>
  <si>
    <t>20171017</t>
  </si>
  <si>
    <t>20171018</t>
  </si>
  <si>
    <t>20171019</t>
  </si>
  <si>
    <t>20171020</t>
  </si>
  <si>
    <t>20171023</t>
  </si>
  <si>
    <t>20171024</t>
  </si>
  <si>
    <t>20171025</t>
  </si>
  <si>
    <t>20171026</t>
  </si>
  <si>
    <t>20171027</t>
  </si>
  <si>
    <t>20171030</t>
  </si>
  <si>
    <t>20171031</t>
  </si>
  <si>
    <t>20171102</t>
  </si>
  <si>
    <t>20171107</t>
  </si>
  <si>
    <t>20171108</t>
  </si>
  <si>
    <t>20171109</t>
  </si>
  <si>
    <t>20171113</t>
  </si>
  <si>
    <t>20171114</t>
  </si>
  <si>
    <t>20171120</t>
  </si>
  <si>
    <t>20171121</t>
  </si>
  <si>
    <t>20171122</t>
  </si>
  <si>
    <t>20171123</t>
  </si>
  <si>
    <t>20171124</t>
  </si>
  <si>
    <t>20171127</t>
  </si>
  <si>
    <t>20171129</t>
  </si>
  <si>
    <t>20171130</t>
  </si>
  <si>
    <t>20171204</t>
  </si>
  <si>
    <t>20171205</t>
  </si>
  <si>
    <t>20171206</t>
  </si>
  <si>
    <t>20171207</t>
  </si>
  <si>
    <t>20171211</t>
  </si>
  <si>
    <t>20171212</t>
  </si>
  <si>
    <t>20171213</t>
  </si>
  <si>
    <t>20171214</t>
  </si>
  <si>
    <t>20171215</t>
  </si>
  <si>
    <t>20171218</t>
  </si>
  <si>
    <t>20171219</t>
  </si>
  <si>
    <t>20171220</t>
  </si>
  <si>
    <t>20171222</t>
  </si>
  <si>
    <t>20171226</t>
  </si>
  <si>
    <t>20171227</t>
  </si>
  <si>
    <t>20171228</t>
  </si>
  <si>
    <t>20171229</t>
  </si>
  <si>
    <t>10121012010102020001020200</t>
  </si>
  <si>
    <t>10120101020200</t>
  </si>
  <si>
    <t>20170411</t>
  </si>
  <si>
    <t>20171117</t>
  </si>
  <si>
    <t>30010303000000</t>
  </si>
  <si>
    <t>Saldo incial limpio</t>
  </si>
  <si>
    <t xml:space="preserve">Compras </t>
  </si>
  <si>
    <t xml:space="preserve"> Saldo Int y prima</t>
  </si>
  <si>
    <t>rebajar ganancia realizada</t>
  </si>
  <si>
    <t>buscar la no realizada</t>
  </si>
  <si>
    <t>COMISION TRADE POSICION PROPIA</t>
  </si>
  <si>
    <t>COM. DEV. CORRETAJE DE VALORES</t>
  </si>
  <si>
    <t xml:space="preserve">   Impuesto pagado</t>
  </si>
  <si>
    <t xml:space="preserve">Utilidad neta </t>
  </si>
  <si>
    <t xml:space="preserve">   Ajustes para conciliar la utilidad (pérdida) neta y el efectivo neto</t>
  </si>
  <si>
    <t>Gasto de comisiones:</t>
  </si>
  <si>
    <t>y ganancia en valores</t>
  </si>
  <si>
    <t>Deterioro</t>
  </si>
  <si>
    <t>Ingresos por servicios financieros y otros:</t>
  </si>
  <si>
    <t xml:space="preserve">Estado consolidado intermedio de situación financiera </t>
  </si>
  <si>
    <t>Saldo al 31 de diciembre de 2016 (Auditado)</t>
  </si>
  <si>
    <t>Saldo al 31 de diciembre de 2017 (Auditado)</t>
  </si>
  <si>
    <t>Utilidad (pérdida) neta del período</t>
  </si>
  <si>
    <t xml:space="preserve">Estado consolidado intermedio de ganancias o pérdidas  </t>
  </si>
  <si>
    <t>Efectivo y equivalentes de efectivo al inicio del período</t>
  </si>
  <si>
    <t>Efectivo y equivalentes de efectivo al final del período</t>
  </si>
  <si>
    <t>Cesión a título gratuito de subsidiaria</t>
  </si>
  <si>
    <t xml:space="preserve">      Cesión a título gratuito de subsidiaria</t>
  </si>
  <si>
    <t>31 de diciembre  2017</t>
  </si>
  <si>
    <t>Total de ingresos por comisiones e intereses</t>
  </si>
  <si>
    <t xml:space="preserve">Total de ingresos por comisiones, intereses </t>
  </si>
  <si>
    <t>Valores con cambios en otras utilidades integrales</t>
  </si>
  <si>
    <t xml:space="preserve">   Efectivo neto utilizado en las actividades de operación</t>
  </si>
  <si>
    <t xml:space="preserve">   Efectivo neto utitlizado en las actividades de inversión</t>
  </si>
  <si>
    <t xml:space="preserve">   Efectivo neto utilizado en las actividades de financiamiento</t>
  </si>
  <si>
    <t xml:space="preserve">   utilizado en las actividades de operación:</t>
  </si>
  <si>
    <t xml:space="preserve">   Financiamientos pagados</t>
  </si>
  <si>
    <t>Disminución en efectivo y equivalentes de efectivo</t>
  </si>
  <si>
    <t>al 30 de junio de 2018</t>
  </si>
  <si>
    <t>30 de junio  2018</t>
  </si>
  <si>
    <t>30 de junio 
2017</t>
  </si>
  <si>
    <t>30 de junio 
2018</t>
  </si>
  <si>
    <t>(Acumulado)</t>
  </si>
  <si>
    <t>30 de junio</t>
  </si>
  <si>
    <t>Saldo al 30 de junio de 2017 (No auditado)</t>
  </si>
  <si>
    <t>Saldo al 30 de junio de 2018 (No auditado)</t>
  </si>
  <si>
    <t>Estado consolidado intermedio de flujos de efectivo</t>
  </si>
  <si>
    <t>(Segundo trimestre)</t>
  </si>
  <si>
    <t>Estado consolidado intermedio de cambios en el patrimonio</t>
  </si>
  <si>
    <t>16,22</t>
  </si>
  <si>
    <t>17,22</t>
  </si>
  <si>
    <t>13,22</t>
  </si>
  <si>
    <t>14,17,22</t>
  </si>
  <si>
    <t>15,17</t>
  </si>
  <si>
    <t>6,7</t>
  </si>
  <si>
    <t>6,22</t>
  </si>
  <si>
    <t>7,22</t>
  </si>
  <si>
    <t>3,17,22</t>
  </si>
  <si>
    <t>3,17,18,22</t>
  </si>
  <si>
    <t>21,22</t>
  </si>
  <si>
    <t>,</t>
  </si>
  <si>
    <t>por los seis meses terminados el 30 de junio de 2018</t>
  </si>
  <si>
    <t xml:space="preserve">   Consolidación nuevas subsidiarias</t>
  </si>
  <si>
    <t>Ingresos procedentes de contratos</t>
  </si>
  <si>
    <t xml:space="preserve">   Otras provisiones y deterioro</t>
  </si>
  <si>
    <t>Ingresos netos por comisiones, intereses,</t>
  </si>
  <si>
    <t>recuperación y ganancia en valores</t>
  </si>
  <si>
    <t>Impuesto diferido</t>
  </si>
  <si>
    <t>Ingresos no procedentes de contratos</t>
  </si>
  <si>
    <t>5,15</t>
  </si>
  <si>
    <t>Traslado de reservas a utilidades retenidas</t>
  </si>
  <si>
    <t>Cuentas por cobrar a costo amortizado</t>
  </si>
  <si>
    <t>Ajuste ejercicios anteriores impacto NIIF 9</t>
  </si>
  <si>
    <t>Recuperación por deterioro en activos financieros</t>
  </si>
  <si>
    <t xml:space="preserve">      Cuentas por cobrar a costo amortizado</t>
  </si>
  <si>
    <t>10,22,17</t>
  </si>
  <si>
    <t>22,5</t>
  </si>
  <si>
    <t>Las notas en las páginas 6 a la 56 son parte integral de estos estados financieros consolidados intermedios.</t>
  </si>
  <si>
    <t>3,4,17,18,22</t>
  </si>
  <si>
    <t>3,5,17,18,22</t>
  </si>
  <si>
    <t>3,5,17,22</t>
  </si>
  <si>
    <t>9,17,22</t>
  </si>
  <si>
    <t xml:space="preserve">   Pérdida (ganancia) neta no realizada en valores a valor razonable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</si>
</sst>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B/.&quot;\ * #,##0_);_(&quot;B/.&quot;\ * \(#,##0\);_(&quot;B/.&quot;\ 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#,##0_);\(#,###\)"/>
    <numFmt numFmtId="168" formatCode="0.000%"/>
    <numFmt numFmtId="169" formatCode="_ * #,##0_ ;_ * \-#,##0_ ;_ * &quot;-&quot;??_ ;_ @_ "/>
    <numFmt numFmtId="170" formatCode="&quot;B/.&quot;\ #,##0.00;&quot;B/.&quot;\ \-#,##0.00"/>
    <numFmt numFmtId="171" formatCode="_-[$€-2]* #,##0.00_-;\-[$€-2]* #,##0.00_-;_-[$€-2]* &quot;-&quot;??_-"/>
    <numFmt numFmtId="172" formatCode="_-[$€-2]&quot; &quot;* #,##0.00_-;\-[$€-2]&quot; &quot;* #,##0.00_-;_-[$€-2]&quot; &quot;* &quot;-&quot;??_-"/>
    <numFmt numFmtId="173" formatCode="_ * #,##0.00_ ;_ * \-#,##0.00_ ;_ * &quot;-&quot;??_ ;_ @_ "/>
    <numFmt numFmtId="174" formatCode="_(&quot;L.&quot;\ * #,##0.00_);_(&quot;L.&quot;\ * \(#,##0.00\);_(&quot;L.&quot;\ * &quot;-&quot;??_);_(@_)"/>
    <numFmt numFmtId="175" formatCode="_-&quot;$&quot;* #,##0.00_-;\-&quot;$&quot;* #,##0.00_-;_-&quot;$&quot;* &quot;-&quot;??_-;_-@_-"/>
    <numFmt numFmtId="176" formatCode="_-&quot; &quot;* #,##0.00_-;\-&quot; &quot;* #,##0.00_-;_-&quot; &quot;* &quot;-&quot;??_-;_-@_-"/>
    <numFmt numFmtId="177" formatCode="#,##0\ ;\(#,##0\)"/>
    <numFmt numFmtId="178" formatCode="0.00_);\(0.00\)"/>
    <numFmt numFmtId="181" formatCode="#,###_ ;[Red]\(#,###\)"/>
    <numFmt numFmtId="187" formatCode="_ &quot;$&quot;* #,##0.00_ ;_ &quot;$&quot;* \-#,##0.00_ ;_ &quot;$&quot;* &quot;-&quot;??_ ;_ @_ "/>
    <numFmt numFmtId="188" formatCode="_([$€]* #,##0.00_);_([$€]* \(#,##0.00\);_([$€]* &quot;-&quot;??_);_(@_)"/>
    <numFmt numFmtId="196" formatCode="_(&quot; &quot;* #,##0.00_);_(&quot; &quot;* \(#,##0.00\);_(&quot; &quot;* &quot;-&quot;??_);_(@_)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Garamond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2"/>
      <name val="Times New Roman"/>
      <family val="1"/>
    </font>
    <font>
      <b/>
      <i/>
      <sz val="12"/>
      <color indexed="3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i/>
      <sz val="12"/>
      <color indexed="12"/>
      <name val="Arial"/>
      <family val="2"/>
    </font>
    <font>
      <sz val="11"/>
      <color indexed="19"/>
      <name val="Calibri"/>
      <family val="2"/>
    </font>
    <font>
      <sz val="12"/>
      <name val="Geneva"/>
      <family val="2"/>
    </font>
    <font>
      <sz val="10"/>
      <name val="Geneva"/>
      <family val="2"/>
    </font>
    <font>
      <b/>
      <sz val="11"/>
      <color indexed="63"/>
      <name val="Calibri"/>
      <family val="2"/>
    </font>
    <font>
      <b/>
      <sz val="14"/>
      <name val="Times New Roman"/>
      <family val="1"/>
    </font>
    <font>
      <b/>
      <u val="double"/>
      <sz val="14"/>
      <name val="Times New Roman"/>
      <family val="1"/>
    </font>
    <font>
      <b/>
      <u/>
      <sz val="12"/>
      <name val="Times New Roman"/>
      <family val="1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2"/>
      <name val="Arial"/>
      <family val="2"/>
    </font>
    <font>
      <sz val="12"/>
      <name val="Times New Roman"/>
      <family val="1"/>
    </font>
    <font>
      <u/>
      <sz val="12"/>
      <color indexed="12"/>
      <name val="Helv"/>
    </font>
    <font>
      <u val="double"/>
      <sz val="12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aramond"/>
      <family val="1"/>
    </font>
    <font>
      <sz val="11"/>
      <color indexed="60"/>
      <name val="Calibri"/>
      <family val="2"/>
    </font>
    <font>
      <b/>
      <sz val="12"/>
      <color rgb="FF000080"/>
      <name val="Arial"/>
      <family val="2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Geneva"/>
    </font>
    <font>
      <u/>
      <sz val="12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9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 val="singleAccounting"/>
      <sz val="12"/>
      <name val="Times New Roman"/>
      <family val="1"/>
    </font>
    <font>
      <u val="singleAccounting"/>
      <sz val="12"/>
      <color indexed="8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u/>
      <sz val="13"/>
      <name val="Times New Roman"/>
      <family val="1"/>
    </font>
    <font>
      <u/>
      <sz val="13"/>
      <name val="Times New Roman"/>
      <family val="1"/>
    </font>
    <font>
      <i/>
      <sz val="13"/>
      <name val="Times New Roman"/>
      <family val="1"/>
    </font>
    <font>
      <sz val="14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58">
    <xf numFmtId="0" fontId="0" fillId="0" borderId="0"/>
    <xf numFmtId="4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>
      <alignment vertical="top"/>
    </xf>
    <xf numFmtId="0" fontId="16" fillId="0" borderId="0">
      <alignment vertical="top"/>
    </xf>
    <xf numFmtId="0" fontId="16" fillId="0" borderId="0"/>
    <xf numFmtId="0" fontId="16" fillId="0" borderId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8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3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8" fillId="3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19" fillId="46" borderId="0" applyNumberFormat="0" applyBorder="0" applyAlignment="0" applyProtection="0"/>
    <xf numFmtId="0" fontId="14" fillId="11" borderId="0" applyNumberFormat="0" applyBorder="0" applyAlignment="0" applyProtection="0"/>
    <xf numFmtId="0" fontId="19" fillId="43" borderId="0" applyNumberFormat="0" applyBorder="0" applyAlignment="0" applyProtection="0"/>
    <xf numFmtId="0" fontId="14" fillId="15" borderId="0" applyNumberFormat="0" applyBorder="0" applyAlignment="0" applyProtection="0"/>
    <xf numFmtId="0" fontId="19" fillId="40" borderId="0" applyNumberFormat="0" applyBorder="0" applyAlignment="0" applyProtection="0"/>
    <xf numFmtId="0" fontId="14" fillId="19" borderId="0" applyNumberFormat="0" applyBorder="0" applyAlignment="0" applyProtection="0"/>
    <xf numFmtId="0" fontId="19" fillId="41" borderId="0" applyNumberFormat="0" applyBorder="0" applyAlignment="0" applyProtection="0"/>
    <xf numFmtId="0" fontId="14" fillId="23" borderId="0" applyNumberFormat="0" applyBorder="0" applyAlignment="0" applyProtection="0"/>
    <xf numFmtId="0" fontId="19" fillId="44" borderId="0" applyNumberFormat="0" applyBorder="0" applyAlignment="0" applyProtection="0"/>
    <xf numFmtId="0" fontId="14" fillId="27" borderId="0" applyNumberFormat="0" applyBorder="0" applyAlignment="0" applyProtection="0"/>
    <xf numFmtId="0" fontId="19" fillId="45" borderId="0" applyNumberFormat="0" applyBorder="0" applyAlignment="0" applyProtection="0"/>
    <xf numFmtId="0" fontId="14" fillId="31" borderId="0" applyNumberFormat="0" applyBorder="0" applyAlignment="0" applyProtection="0"/>
    <xf numFmtId="0" fontId="19" fillId="46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5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5" fillId="2" borderId="0" applyNumberFormat="0" applyBorder="0" applyAlignment="0" applyProtection="0"/>
    <xf numFmtId="0" fontId="21" fillId="35" borderId="0" applyNumberFormat="0" applyBorder="0" applyAlignment="0" applyProtection="0"/>
    <xf numFmtId="167" fontId="22" fillId="0" borderId="0">
      <alignment horizontal="right"/>
    </xf>
    <xf numFmtId="167" fontId="22" fillId="0" borderId="0">
      <alignment horizontal="right"/>
    </xf>
    <xf numFmtId="0" fontId="23" fillId="51" borderId="12" applyNumberFormat="0" applyAlignment="0" applyProtection="0"/>
    <xf numFmtId="0" fontId="23" fillId="51" borderId="12" applyNumberFormat="0" applyAlignment="0" applyProtection="0"/>
    <xf numFmtId="0" fontId="9" fillId="5" borderId="4" applyNumberFormat="0" applyAlignment="0" applyProtection="0"/>
    <xf numFmtId="0" fontId="23" fillId="51" borderId="12" applyNumberFormat="0" applyAlignment="0" applyProtection="0"/>
    <xf numFmtId="0" fontId="11" fillId="6" borderId="7" applyNumberFormat="0" applyAlignment="0" applyProtection="0"/>
    <xf numFmtId="0" fontId="10" fillId="0" borderId="6" applyNumberFormat="0" applyFill="0" applyAlignment="0" applyProtection="0"/>
    <xf numFmtId="0" fontId="24" fillId="0" borderId="13" applyNumberFormat="0" applyFill="0" applyAlignment="0" applyProtection="0"/>
    <xf numFmtId="0" fontId="25" fillId="52" borderId="14" applyNumberFormat="0" applyAlignment="0" applyProtection="0"/>
    <xf numFmtId="165" fontId="2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9" fillId="47" borderId="0" applyNumberFormat="0" applyBorder="0" applyAlignment="0" applyProtection="0"/>
    <xf numFmtId="0" fontId="14" fillId="12" borderId="0" applyNumberFormat="0" applyBorder="0" applyAlignment="0" applyProtection="0"/>
    <xf numFmtId="0" fontId="19" fillId="48" borderId="0" applyNumberFormat="0" applyBorder="0" applyAlignment="0" applyProtection="0"/>
    <xf numFmtId="0" fontId="14" fillId="16" borderId="0" applyNumberFormat="0" applyBorder="0" applyAlignment="0" applyProtection="0"/>
    <xf numFmtId="0" fontId="19" fillId="49" borderId="0" applyNumberFormat="0" applyBorder="0" applyAlignment="0" applyProtection="0"/>
    <xf numFmtId="0" fontId="14" fillId="20" borderId="0" applyNumberFormat="0" applyBorder="0" applyAlignment="0" applyProtection="0"/>
    <xf numFmtId="0" fontId="19" fillId="44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9" fillId="50" borderId="0" applyNumberFormat="0" applyBorder="0" applyAlignment="0" applyProtection="0"/>
    <xf numFmtId="0" fontId="7" fillId="4" borderId="4" applyNumberFormat="0" applyAlignment="0" applyProtection="0"/>
    <xf numFmtId="0" fontId="28" fillId="38" borderId="12" applyNumberFormat="0" applyAlignment="0" applyProtection="0"/>
    <xf numFmtId="0" fontId="16" fillId="0" borderId="0"/>
    <xf numFmtId="0" fontId="16" fillId="0" borderId="0"/>
    <xf numFmtId="0" fontId="16" fillId="0" borderId="0"/>
    <xf numFmtId="171" fontId="1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30" fillId="0" borderId="15">
      <alignment vertical="center"/>
    </xf>
    <xf numFmtId="0" fontId="15" fillId="0" borderId="0">
      <alignment horizontal="left"/>
    </xf>
    <xf numFmtId="167" fontId="31" fillId="0" borderId="16">
      <protection locked="0"/>
    </xf>
    <xf numFmtId="167" fontId="15" fillId="0" borderId="16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0" fillId="34" borderId="0" applyNumberFormat="0" applyBorder="0" applyAlignment="0" applyProtection="0"/>
    <xf numFmtId="0" fontId="28" fillId="38" borderId="12" applyNumberFormat="0" applyAlignment="0" applyProtection="0"/>
    <xf numFmtId="167" fontId="34" fillId="0" borderId="11">
      <alignment horizontal="right"/>
      <protection locked="0"/>
    </xf>
    <xf numFmtId="167" fontId="34" fillId="0" borderId="0">
      <alignment horizontal="right"/>
      <protection locked="0"/>
    </xf>
    <xf numFmtId="167" fontId="34" fillId="0" borderId="9">
      <alignment horizontal="right"/>
      <protection locked="0"/>
    </xf>
    <xf numFmtId="0" fontId="24" fillId="0" borderId="13" applyNumberFormat="0" applyFill="0" applyAlignment="0" applyProtection="0"/>
    <xf numFmtId="165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26" fillId="0" borderId="0"/>
    <xf numFmtId="0" fontId="26" fillId="0" borderId="0"/>
    <xf numFmtId="0" fontId="1" fillId="0" borderId="0"/>
    <xf numFmtId="0" fontId="1" fillId="0" borderId="0"/>
    <xf numFmtId="0" fontId="17" fillId="0" borderId="0">
      <alignment vertical="top"/>
    </xf>
    <xf numFmtId="0" fontId="16" fillId="0" borderId="0"/>
    <xf numFmtId="0" fontId="16" fillId="0" borderId="0"/>
    <xf numFmtId="0" fontId="2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6" fillId="0" borderId="0"/>
    <xf numFmtId="0" fontId="16" fillId="0" borderId="0"/>
    <xf numFmtId="0" fontId="37" fillId="0" borderId="0"/>
    <xf numFmtId="0" fontId="16" fillId="0" borderId="0"/>
    <xf numFmtId="0" fontId="18" fillId="7" borderId="8" applyNumberFormat="0" applyFont="0" applyAlignment="0" applyProtection="0"/>
    <xf numFmtId="0" fontId="1" fillId="7" borderId="8" applyNumberFormat="0" applyFont="0" applyAlignment="0" applyProtection="0"/>
    <xf numFmtId="0" fontId="1" fillId="7" borderId="8" applyNumberFormat="0" applyFont="0" applyAlignment="0" applyProtection="0"/>
    <xf numFmtId="0" fontId="18" fillId="54" borderId="20" applyNumberFormat="0" applyFont="0" applyAlignment="0" applyProtection="0"/>
    <xf numFmtId="0" fontId="16" fillId="54" borderId="20" applyNumberFormat="0" applyFont="0" applyAlignment="0" applyProtection="0"/>
    <xf numFmtId="0" fontId="38" fillId="51" borderId="21" applyNumberFormat="0" applyAlignment="0" applyProtection="0"/>
    <xf numFmtId="0" fontId="38" fillId="51" borderId="21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9" fillId="0" borderId="0">
      <alignment horizontal="right" vertical="center"/>
    </xf>
    <xf numFmtId="0" fontId="8" fillId="5" borderId="5" applyNumberFormat="0" applyAlignment="0" applyProtection="0"/>
    <xf numFmtId="0" fontId="38" fillId="51" borderId="21" applyNumberFormat="0" applyAlignment="0" applyProtection="0"/>
    <xf numFmtId="0" fontId="40" fillId="0" borderId="0">
      <alignment vertical="center"/>
    </xf>
    <xf numFmtId="0" fontId="41" fillId="0" borderId="0">
      <alignment horizontal="left" vertical="center"/>
    </xf>
    <xf numFmtId="0" fontId="15" fillId="0" borderId="0"/>
    <xf numFmtId="0" fontId="15" fillId="0" borderId="0"/>
    <xf numFmtId="0" fontId="42" fillId="0" borderId="0"/>
    <xf numFmtId="0" fontId="16" fillId="0" borderId="0"/>
    <xf numFmtId="0" fontId="16" fillId="0" borderId="0"/>
    <xf numFmtId="0" fontId="30" fillId="0" borderId="0">
      <alignment horizontal="left" vertical="center"/>
    </xf>
    <xf numFmtId="0" fontId="43" fillId="0" borderId="0">
      <alignment horizontal="left"/>
    </xf>
    <xf numFmtId="0" fontId="15" fillId="0" borderId="0">
      <alignment horizontal="left"/>
    </xf>
    <xf numFmtId="0" fontId="22" fillId="0" borderId="22"/>
    <xf numFmtId="0" fontId="22" fillId="0" borderId="22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2" fillId="0" borderId="0">
      <alignment horizontal="left"/>
    </xf>
    <xf numFmtId="0" fontId="44" fillId="0" borderId="0" applyNumberFormat="0" applyFill="0" applyBorder="0" applyAlignment="0" applyProtection="0"/>
    <xf numFmtId="0" fontId="42" fillId="0" borderId="0">
      <alignment horizontal="left"/>
    </xf>
    <xf numFmtId="0" fontId="2" fillId="0" borderId="1" applyNumberFormat="0" applyFill="0" applyAlignment="0" applyProtection="0"/>
    <xf numFmtId="0" fontId="32" fillId="0" borderId="17" applyNumberFormat="0" applyFill="0" applyAlignment="0" applyProtection="0"/>
    <xf numFmtId="0" fontId="3" fillId="0" borderId="2" applyNumberFormat="0" applyFill="0" applyAlignment="0" applyProtection="0"/>
    <xf numFmtId="0" fontId="33" fillId="0" borderId="18" applyNumberFormat="0" applyFill="0" applyAlignment="0" applyProtection="0"/>
    <xf numFmtId="0" fontId="4" fillId="0" borderId="3" applyNumberFormat="0" applyFill="0" applyAlignment="0" applyProtection="0"/>
    <xf numFmtId="0" fontId="27" fillId="0" borderId="1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3"/>
    <xf numFmtId="0" fontId="47" fillId="0" borderId="24" applyNumberFormat="0" applyFill="0" applyAlignment="0" applyProtection="0"/>
    <xf numFmtId="167" fontId="15" fillId="0" borderId="10"/>
    <xf numFmtId="0" fontId="48" fillId="0" borderId="0" applyNumberFormat="0" applyFill="0" applyBorder="0" applyAlignment="0" applyProtection="0"/>
    <xf numFmtId="0" fontId="49" fillId="0" borderId="0">
      <alignment horizontal="center"/>
    </xf>
    <xf numFmtId="0" fontId="25" fillId="52" borderId="1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1" fillId="35" borderId="0" applyNumberFormat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28" fillId="38" borderId="12" applyNumberFormat="0" applyAlignment="0" applyProtection="0"/>
    <xf numFmtId="0" fontId="24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16" fillId="54" borderId="20" applyNumberFormat="0" applyFont="0" applyAlignment="0" applyProtection="0"/>
    <xf numFmtId="0" fontId="48" fillId="0" borderId="0" applyNumberFormat="0" applyFill="0" applyBorder="0" applyAlignment="0" applyProtection="0"/>
    <xf numFmtId="0" fontId="50" fillId="0" borderId="0"/>
    <xf numFmtId="187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41" fontId="50" fillId="0" borderId="0"/>
    <xf numFmtId="173" fontId="50" fillId="0" borderId="0" applyFont="0" applyFill="0" applyBorder="0" applyAlignment="0" applyProtection="0"/>
    <xf numFmtId="42" fontId="52" fillId="0" borderId="0"/>
    <xf numFmtId="0" fontId="56" fillId="0" borderId="0"/>
    <xf numFmtId="0" fontId="18" fillId="37" borderId="0" applyNumberFormat="0" applyBorder="0" applyAlignment="0" applyProtection="0"/>
    <xf numFmtId="0" fontId="18" fillId="40" borderId="0" applyNumberFormat="0" applyBorder="0" applyAlignment="0" applyProtection="0"/>
    <xf numFmtId="0" fontId="25" fillId="52" borderId="14" applyNumberFormat="0" applyAlignment="0" applyProtection="0"/>
    <xf numFmtId="166" fontId="26" fillId="0" borderId="0" applyFont="0" applyFill="0" applyBorder="0" applyAlignment="0" applyProtection="0"/>
    <xf numFmtId="0" fontId="19" fillId="45" borderId="0" applyNumberFormat="0" applyBorder="0" applyAlignment="0" applyProtection="0"/>
    <xf numFmtId="188" fontId="16" fillId="0" borderId="0" applyFont="0" applyFill="0" applyBorder="0" applyAlignment="0" applyProtection="0"/>
    <xf numFmtId="0" fontId="57" fillId="53" borderId="0" applyNumberFormat="0" applyBorder="0" applyAlignment="0" applyProtection="0"/>
    <xf numFmtId="0" fontId="54" fillId="59" borderId="0" applyNumberFormat="0" applyBorder="0" applyAlignment="0" applyProtection="0"/>
    <xf numFmtId="0" fontId="18" fillId="0" borderId="0"/>
    <xf numFmtId="0" fontId="18" fillId="0" borderId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47" fillId="0" borderId="27" applyNumberFormat="0" applyFill="0" applyAlignment="0" applyProtection="0"/>
    <xf numFmtId="0" fontId="55" fillId="0" borderId="26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26" fillId="0" borderId="0" applyFont="0" applyFill="0" applyBorder="0" applyAlignment="0" applyProtection="0"/>
    <xf numFmtId="188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 applyFont="0" applyFill="0" applyBorder="0" applyAlignment="0" applyProtection="0"/>
    <xf numFmtId="0" fontId="64" fillId="0" borderId="0"/>
    <xf numFmtId="0" fontId="65" fillId="0" borderId="0"/>
    <xf numFmtId="0" fontId="37" fillId="0" borderId="0" applyFont="0" applyFill="0" applyBorder="0" applyAlignment="0" applyProtection="0"/>
    <xf numFmtId="0" fontId="21" fillId="35" borderId="0" applyNumberFormat="0" applyBorder="0" applyAlignment="0" applyProtection="0"/>
    <xf numFmtId="0" fontId="25" fillId="52" borderId="32" applyNumberFormat="0" applyAlignment="0" applyProtection="0"/>
    <xf numFmtId="167" fontId="34" fillId="0" borderId="31">
      <alignment horizontal="right"/>
      <protection locked="0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6" fillId="0" borderId="0" applyFont="0" applyFill="0" applyBorder="0" applyAlignment="0" applyProtection="0"/>
    <xf numFmtId="1" fontId="39" fillId="0" borderId="0">
      <alignment horizontal="right" vertical="center"/>
    </xf>
    <xf numFmtId="37" fontId="40" fillId="0" borderId="0">
      <alignment vertical="center"/>
    </xf>
    <xf numFmtId="37" fontId="41" fillId="0" borderId="0">
      <alignment horizontal="left" vertical="center"/>
    </xf>
    <xf numFmtId="0" fontId="32" fillId="0" borderId="17" applyNumberFormat="0" applyFill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5" fillId="52" borderId="32" applyNumberFormat="0" applyAlignment="0" applyProtection="0"/>
    <xf numFmtId="173" fontId="16" fillId="0" borderId="0" applyFont="0" applyFill="0" applyBorder="0" applyAlignment="0" applyProtection="0"/>
    <xf numFmtId="196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02">
    <xf numFmtId="0" fontId="0" fillId="0" borderId="0" xfId="0"/>
    <xf numFmtId="0" fontId="50" fillId="0" borderId="0" xfId="235" applyFont="1" applyFill="1"/>
    <xf numFmtId="0" fontId="30" fillId="0" borderId="0" xfId="222" applyFont="1" applyFill="1" applyAlignment="1">
      <alignment horizontal="left"/>
    </xf>
    <xf numFmtId="0" fontId="50" fillId="0" borderId="0" xfId="235" applyFont="1" applyFill="1" applyAlignment="1">
      <alignment horizontal="left"/>
    </xf>
    <xf numFmtId="0" fontId="50" fillId="0" borderId="0" xfId="235" applyFont="1" applyFill="1" applyAlignment="1"/>
    <xf numFmtId="0" fontId="50" fillId="0" borderId="0" xfId="235" applyFont="1" applyFill="1" applyBorder="1" applyAlignment="1">
      <alignment horizontal="left"/>
    </xf>
    <xf numFmtId="0" fontId="50" fillId="0" borderId="0" xfId="235" applyFont="1" applyFill="1" applyBorder="1"/>
    <xf numFmtId="0" fontId="30" fillId="0" borderId="0" xfId="222" applyFont="1" applyFill="1" applyBorder="1" applyAlignment="1">
      <alignment horizontal="center"/>
    </xf>
    <xf numFmtId="43" fontId="50" fillId="0" borderId="0" xfId="1" applyFont="1" applyFill="1" applyBorder="1"/>
    <xf numFmtId="166" fontId="50" fillId="0" borderId="0" xfId="1" applyNumberFormat="1" applyFont="1" applyFill="1"/>
    <xf numFmtId="43" fontId="50" fillId="0" borderId="0" xfId="1" applyFont="1" applyFill="1"/>
    <xf numFmtId="181" fontId="16" fillId="0" borderId="0" xfId="233" applyNumberFormat="1" applyFont="1" applyFill="1"/>
    <xf numFmtId="0" fontId="16" fillId="0" borderId="0" xfId="234" applyFont="1" applyFill="1" applyAlignment="1">
      <alignment horizontal="center" vertical="center"/>
    </xf>
    <xf numFmtId="0" fontId="16" fillId="0" borderId="0" xfId="236" applyFont="1" applyFill="1" applyAlignment="1">
      <alignment horizontal="center"/>
    </xf>
    <xf numFmtId="43" fontId="0" fillId="0" borderId="0" xfId="0" applyNumberFormat="1"/>
    <xf numFmtId="166" fontId="50" fillId="0" borderId="0" xfId="1" applyNumberFormat="1" applyFont="1" applyFill="1" applyBorder="1"/>
    <xf numFmtId="166" fontId="30" fillId="0" borderId="0" xfId="1" applyNumberFormat="1" applyFont="1" applyFill="1" applyBorder="1"/>
    <xf numFmtId="166" fontId="50" fillId="0" borderId="0" xfId="1" applyNumberFormat="1" applyFont="1" applyFill="1" applyAlignment="1"/>
    <xf numFmtId="166" fontId="50" fillId="0" borderId="0" xfId="1" applyNumberFormat="1" applyFont="1" applyFill="1" applyBorder="1" applyAlignment="1"/>
    <xf numFmtId="166" fontId="50" fillId="0" borderId="0" xfId="1" applyNumberFormat="1" applyFont="1" applyFill="1" applyAlignment="1">
      <alignment horizontal="left"/>
    </xf>
    <xf numFmtId="0" fontId="58" fillId="0" borderId="0" xfId="0" applyNumberFormat="1" applyFont="1" applyAlignment="1">
      <alignment horizontal="centerContinuous"/>
    </xf>
    <xf numFmtId="0" fontId="59" fillId="0" borderId="0" xfId="0" applyNumberFormat="1" applyFont="1" applyAlignment="1">
      <alignment horizontal="centerContinuous"/>
    </xf>
    <xf numFmtId="0" fontId="60" fillId="0" borderId="0" xfId="0" applyNumberFormat="1" applyFont="1" applyAlignment="1">
      <alignment horizontal="right"/>
    </xf>
    <xf numFmtId="0" fontId="61" fillId="0" borderId="0" xfId="0" applyNumberFormat="1" applyFont="1" applyAlignment="1">
      <alignment horizontal="centerContinuous"/>
    </xf>
    <xf numFmtId="0" fontId="60" fillId="0" borderId="0" xfId="0" applyNumberFormat="1" applyFont="1" applyAlignment="1">
      <alignment horizontal="right"/>
    </xf>
    <xf numFmtId="0" fontId="62" fillId="0" borderId="0" xfId="0" applyNumberFormat="1" applyFont="1" applyAlignment="1">
      <alignment horizontal="centerContinuous"/>
    </xf>
    <xf numFmtId="0" fontId="59" fillId="0" borderId="0" xfId="0" applyNumberFormat="1" applyFont="1" applyAlignment="1">
      <alignment horizontal="center"/>
    </xf>
    <xf numFmtId="0" fontId="59" fillId="0" borderId="2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9" fillId="0" borderId="0" xfId="0" applyNumberFormat="1" applyFont="1"/>
    <xf numFmtId="0" fontId="63" fillId="0" borderId="0" xfId="0" applyNumberFormat="1" applyFont="1"/>
    <xf numFmtId="0" fontId="63" fillId="0" borderId="11" xfId="0" applyNumberFormat="1" applyFont="1" applyBorder="1"/>
    <xf numFmtId="0" fontId="63" fillId="0" borderId="25" xfId="0" applyNumberFormat="1" applyFont="1" applyBorder="1"/>
    <xf numFmtId="0" fontId="63" fillId="0" borderId="29" xfId="0" applyNumberFormat="1" applyFont="1" applyBorder="1"/>
    <xf numFmtId="0" fontId="0" fillId="0" borderId="0" xfId="0" applyNumberFormat="1"/>
    <xf numFmtId="0" fontId="59" fillId="0" borderId="30" xfId="0" applyNumberFormat="1" applyFont="1" applyBorder="1"/>
    <xf numFmtId="0" fontId="59" fillId="0" borderId="0" xfId="0" applyFont="1"/>
    <xf numFmtId="0" fontId="59" fillId="0" borderId="0" xfId="0" applyNumberFormat="1" applyFont="1"/>
    <xf numFmtId="0" fontId="0" fillId="0" borderId="0" xfId="0" applyNumberFormat="1"/>
    <xf numFmtId="43" fontId="0" fillId="0" borderId="0" xfId="1" applyFont="1"/>
    <xf numFmtId="0" fontId="63" fillId="60" borderId="0" xfId="0" applyNumberFormat="1" applyFont="1" applyFill="1"/>
    <xf numFmtId="0" fontId="63" fillId="60" borderId="11" xfId="0" applyNumberFormat="1" applyFont="1" applyFill="1" applyBorder="1"/>
    <xf numFmtId="0" fontId="63" fillId="60" borderId="0" xfId="0" applyNumberFormat="1" applyFont="1" applyFill="1" applyBorder="1"/>
    <xf numFmtId="0" fontId="63" fillId="55" borderId="0" xfId="0" applyNumberFormat="1" applyFont="1" applyFill="1"/>
    <xf numFmtId="0" fontId="63" fillId="55" borderId="11" xfId="0" applyNumberFormat="1" applyFont="1" applyFill="1" applyBorder="1"/>
    <xf numFmtId="0" fontId="63" fillId="0" borderId="0" xfId="0" applyNumberFormat="1" applyFont="1" applyBorder="1"/>
    <xf numFmtId="0" fontId="63" fillId="0" borderId="0" xfId="0" applyNumberFormat="1" applyFont="1" applyFill="1"/>
    <xf numFmtId="0" fontId="63" fillId="0" borderId="11" xfId="0" applyNumberFormat="1" applyFont="1" applyFill="1" applyBorder="1"/>
    <xf numFmtId="0" fontId="63" fillId="0" borderId="0" xfId="0" applyNumberFormat="1" applyFont="1" applyFill="1" applyBorder="1"/>
    <xf numFmtId="0" fontId="0" fillId="55" borderId="0" xfId="0" applyFill="1"/>
    <xf numFmtId="0" fontId="59" fillId="61" borderId="0" xfId="0" applyNumberFormat="1" applyFont="1" applyFill="1"/>
    <xf numFmtId="0" fontId="63" fillId="61" borderId="0" xfId="0" applyNumberFormat="1" applyFont="1" applyFill="1"/>
    <xf numFmtId="43" fontId="0" fillId="55" borderId="0" xfId="1" applyFont="1" applyFill="1"/>
    <xf numFmtId="43" fontId="0" fillId="0" borderId="9" xfId="1" applyFont="1" applyBorder="1"/>
    <xf numFmtId="43" fontId="0" fillId="0" borderId="0" xfId="1" applyFont="1" applyFill="1"/>
    <xf numFmtId="43" fontId="0" fillId="62" borderId="0" xfId="1" applyFont="1" applyFill="1"/>
    <xf numFmtId="0" fontId="0" fillId="0" borderId="0" xfId="0" applyNumberFormat="1"/>
    <xf numFmtId="0" fontId="0" fillId="0" borderId="0" xfId="0" applyAlignment="1">
      <alignment horizontal="left"/>
    </xf>
    <xf numFmtId="43" fontId="0" fillId="56" borderId="0" xfId="1" applyFont="1" applyFill="1"/>
    <xf numFmtId="43" fontId="0" fillId="58" borderId="0" xfId="1" applyFont="1" applyFill="1"/>
    <xf numFmtId="0" fontId="0" fillId="62" borderId="0" xfId="0" applyFill="1"/>
    <xf numFmtId="0" fontId="0" fillId="0" borderId="0" xfId="0" pivotButton="1"/>
    <xf numFmtId="43" fontId="55" fillId="0" borderId="0" xfId="1" applyFont="1"/>
    <xf numFmtId="43" fontId="55" fillId="0" borderId="0" xfId="0" applyNumberFormat="1" applyFont="1"/>
    <xf numFmtId="43" fontId="0" fillId="63" borderId="0" xfId="1" applyFont="1" applyFill="1"/>
    <xf numFmtId="0" fontId="16" fillId="57" borderId="0" xfId="323" applyNumberFormat="1" applyFont="1" applyFill="1" applyAlignment="1">
      <alignment horizontal="right"/>
    </xf>
    <xf numFmtId="0" fontId="50" fillId="0" borderId="0" xfId="235" applyFont="1" applyFill="1" applyAlignment="1">
      <alignment horizontal="center"/>
    </xf>
    <xf numFmtId="0" fontId="30" fillId="0" borderId="0" xfId="0" applyFont="1" applyFill="1" applyAlignment="1">
      <alignment horizontal="left"/>
    </xf>
    <xf numFmtId="0" fontId="50" fillId="0" borderId="0" xfId="0" applyFont="1" applyFill="1"/>
    <xf numFmtId="0" fontId="50" fillId="0" borderId="0" xfId="0" applyFont="1" applyFill="1" applyAlignment="1">
      <alignment horizontal="center"/>
    </xf>
    <xf numFmtId="0" fontId="50" fillId="64" borderId="0" xfId="0" applyFont="1" applyFill="1"/>
    <xf numFmtId="0" fontId="50" fillId="0" borderId="0" xfId="0" applyFont="1" applyFill="1" applyBorder="1"/>
    <xf numFmtId="0" fontId="50" fillId="0" borderId="0" xfId="0" applyFont="1" applyFill="1" applyAlignment="1"/>
    <xf numFmtId="0" fontId="30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0" xfId="0" applyFont="1" applyFill="1"/>
    <xf numFmtId="0" fontId="50" fillId="0" borderId="9" xfId="0" applyFont="1" applyFill="1" applyBorder="1" applyAlignment="1"/>
    <xf numFmtId="0" fontId="30" fillId="0" borderId="9" xfId="0" applyFont="1" applyFill="1" applyBorder="1"/>
    <xf numFmtId="0" fontId="30" fillId="0" borderId="9" xfId="0" applyFont="1" applyFill="1" applyBorder="1" applyAlignment="1">
      <alignment horizontal="center"/>
    </xf>
    <xf numFmtId="0" fontId="50" fillId="0" borderId="0" xfId="0" applyFont="1" applyFill="1" applyBorder="1" applyAlignment="1"/>
    <xf numFmtId="0" fontId="30" fillId="0" borderId="0" xfId="0" applyFont="1" applyFill="1" applyAlignment="1">
      <alignment horizontal="center" wrapText="1"/>
    </xf>
    <xf numFmtId="0" fontId="41" fillId="0" borderId="0" xfId="0" applyFont="1" applyFill="1" applyBorder="1" applyAlignment="1">
      <alignment horizontal="center"/>
    </xf>
    <xf numFmtId="0" fontId="41" fillId="0" borderId="0" xfId="0" applyFont="1" applyFill="1" applyAlignment="1">
      <alignment horizontal="center" wrapText="1"/>
    </xf>
    <xf numFmtId="0" fontId="66" fillId="0" borderId="0" xfId="0" applyFont="1" applyFill="1" applyBorder="1" applyAlignment="1">
      <alignment horizontal="center"/>
    </xf>
    <xf numFmtId="0" fontId="50" fillId="32" borderId="0" xfId="0" applyFont="1" applyFill="1"/>
    <xf numFmtId="166" fontId="50" fillId="64" borderId="0" xfId="1" applyNumberFormat="1" applyFont="1" applyFill="1" applyBorder="1"/>
    <xf numFmtId="166" fontId="50" fillId="0" borderId="9" xfId="1" applyNumberFormat="1" applyFont="1" applyFill="1" applyBorder="1"/>
    <xf numFmtId="41" fontId="50" fillId="0" borderId="0" xfId="0" applyNumberFormat="1" applyFont="1" applyFill="1"/>
    <xf numFmtId="0" fontId="50" fillId="32" borderId="0" xfId="0" applyFont="1" applyFill="1" applyAlignment="1">
      <alignment horizontal="center"/>
    </xf>
    <xf numFmtId="0" fontId="50" fillId="32" borderId="0" xfId="0" applyFont="1" applyFill="1" applyBorder="1" applyAlignment="1">
      <alignment horizontal="center"/>
    </xf>
    <xf numFmtId="0" fontId="50" fillId="64" borderId="0" xfId="0" applyNumberFormat="1" applyFont="1" applyFill="1" applyBorder="1"/>
    <xf numFmtId="0" fontId="50" fillId="0" borderId="0" xfId="0" applyNumberFormat="1" applyFont="1" applyFill="1" applyBorder="1"/>
    <xf numFmtId="0" fontId="50" fillId="0" borderId="0" xfId="0" applyNumberFormat="1" applyFont="1" applyFill="1"/>
    <xf numFmtId="166" fontId="50" fillId="0" borderId="16" xfId="1" applyNumberFormat="1" applyFont="1" applyFill="1" applyBorder="1"/>
    <xf numFmtId="166" fontId="50" fillId="0" borderId="0" xfId="0" applyNumberFormat="1" applyFont="1" applyFill="1"/>
    <xf numFmtId="0" fontId="50" fillId="0" borderId="0" xfId="0" applyFont="1" applyFill="1" applyAlignment="1">
      <alignment horizontal="left"/>
    </xf>
    <xf numFmtId="0" fontId="67" fillId="0" borderId="0" xfId="0" applyFont="1" applyFill="1"/>
    <xf numFmtId="0" fontId="67" fillId="0" borderId="0" xfId="0" applyFont="1" applyFill="1" applyAlignment="1">
      <alignment horizontal="left"/>
    </xf>
    <xf numFmtId="0" fontId="68" fillId="0" borderId="0" xfId="0" applyFont="1" applyFill="1"/>
    <xf numFmtId="166" fontId="50" fillId="0" borderId="0" xfId="1" applyNumberFormat="1" applyFont="1" applyFill="1" applyBorder="1" applyAlignment="1">
      <alignment horizontal="right"/>
    </xf>
    <xf numFmtId="43" fontId="50" fillId="64" borderId="0" xfId="1" applyFont="1" applyFill="1" applyBorder="1"/>
    <xf numFmtId="0" fontId="69" fillId="0" borderId="0" xfId="0" applyFont="1" applyFill="1"/>
    <xf numFmtId="0" fontId="70" fillId="0" borderId="0" xfId="0" applyFont="1" applyFill="1"/>
    <xf numFmtId="0" fontId="69" fillId="0" borderId="0" xfId="0" applyFont="1" applyFill="1" applyAlignment="1">
      <alignment horizontal="center"/>
    </xf>
    <xf numFmtId="41" fontId="69" fillId="64" borderId="0" xfId="0" applyNumberFormat="1" applyFont="1" applyFill="1"/>
    <xf numFmtId="41" fontId="50" fillId="0" borderId="0" xfId="0" applyNumberFormat="1" applyFont="1" applyFill="1" applyBorder="1"/>
    <xf numFmtId="0" fontId="67" fillId="0" borderId="0" xfId="0" applyFont="1" applyFill="1" applyAlignment="1">
      <alignment horizontal="center"/>
    </xf>
    <xf numFmtId="0" fontId="67" fillId="64" borderId="0" xfId="0" applyFont="1" applyFill="1"/>
    <xf numFmtId="0" fontId="67" fillId="0" borderId="0" xfId="0" applyFont="1" applyFill="1" applyBorder="1"/>
    <xf numFmtId="0" fontId="50" fillId="0" borderId="0" xfId="222" applyFont="1" applyFill="1"/>
    <xf numFmtId="0" fontId="30" fillId="0" borderId="0" xfId="235" applyFont="1" applyFill="1" applyBorder="1" applyAlignment="1">
      <alignment horizontal="left"/>
    </xf>
    <xf numFmtId="0" fontId="30" fillId="0" borderId="0" xfId="235" applyFont="1" applyFill="1" applyAlignment="1">
      <alignment horizontal="left"/>
    </xf>
    <xf numFmtId="0" fontId="30" fillId="0" borderId="0" xfId="222" applyFont="1" applyFill="1" applyBorder="1"/>
    <xf numFmtId="0" fontId="50" fillId="0" borderId="0" xfId="222" applyFont="1" applyFill="1" applyBorder="1"/>
    <xf numFmtId="0" fontId="30" fillId="0" borderId="0" xfId="222" applyFont="1" applyFill="1"/>
    <xf numFmtId="0" fontId="41" fillId="0" borderId="0" xfId="222" applyFont="1" applyFill="1" applyAlignment="1">
      <alignment horizontal="center" wrapText="1"/>
    </xf>
    <xf numFmtId="166" fontId="68" fillId="0" borderId="0" xfId="1" applyNumberFormat="1" applyFont="1" applyFill="1" applyBorder="1" applyAlignment="1">
      <alignment horizontal="right"/>
    </xf>
    <xf numFmtId="0" fontId="50" fillId="0" borderId="0" xfId="235" applyFont="1" applyFill="1" applyBorder="1" applyAlignment="1"/>
    <xf numFmtId="166" fontId="50" fillId="64" borderId="0" xfId="1" applyNumberFormat="1" applyFont="1" applyFill="1" applyAlignment="1"/>
    <xf numFmtId="0" fontId="30" fillId="0" borderId="0" xfId="222" applyFont="1" applyFill="1" applyAlignment="1">
      <alignment horizontal="center"/>
    </xf>
    <xf numFmtId="0" fontId="30" fillId="0" borderId="0" xfId="235" applyFont="1" applyFill="1" applyAlignment="1"/>
    <xf numFmtId="177" fontId="68" fillId="0" borderId="0" xfId="235" applyNumberFormat="1" applyFont="1" applyFill="1" applyBorder="1" applyAlignment="1">
      <alignment horizontal="right"/>
    </xf>
    <xf numFmtId="177" fontId="68" fillId="0" borderId="0" xfId="235" applyNumberFormat="1" applyFont="1" applyFill="1" applyBorder="1" applyAlignment="1">
      <alignment horizontal="left"/>
    </xf>
    <xf numFmtId="43" fontId="50" fillId="0" borderId="0" xfId="1" applyFont="1" applyFill="1" applyAlignment="1"/>
    <xf numFmtId="0" fontId="50" fillId="0" borderId="0" xfId="235" applyFont="1" applyFill="1" applyBorder="1" applyAlignment="1">
      <alignment horizontal="center"/>
    </xf>
    <xf numFmtId="177" fontId="50" fillId="0" borderId="0" xfId="235" applyNumberFormat="1" applyFont="1" applyFill="1" applyBorder="1" applyAlignment="1">
      <alignment horizontal="right"/>
    </xf>
    <xf numFmtId="177" fontId="50" fillId="0" borderId="0" xfId="235" applyNumberFormat="1" applyFont="1" applyFill="1" applyAlignment="1">
      <alignment horizontal="right"/>
    </xf>
    <xf numFmtId="41" fontId="50" fillId="0" borderId="0" xfId="0" applyNumberFormat="1" applyFont="1" applyFill="1" applyBorder="1" applyAlignment="1">
      <alignment horizontal="right"/>
    </xf>
    <xf numFmtId="41" fontId="50" fillId="0" borderId="0" xfId="0" applyNumberFormat="1" applyFont="1" applyFill="1" applyBorder="1" applyAlignment="1">
      <alignment horizontal="left"/>
    </xf>
    <xf numFmtId="166" fontId="50" fillId="64" borderId="0" xfId="1" applyNumberFormat="1" applyFont="1" applyFill="1" applyAlignment="1">
      <alignment horizontal="right"/>
    </xf>
    <xf numFmtId="177" fontId="68" fillId="0" borderId="0" xfId="235" applyNumberFormat="1" applyFont="1" applyFill="1" applyAlignment="1">
      <alignment horizontal="right"/>
    </xf>
    <xf numFmtId="177" fontId="50" fillId="0" borderId="0" xfId="235" applyNumberFormat="1" applyFont="1" applyFill="1" applyBorder="1" applyAlignment="1">
      <alignment horizontal="right" shrinkToFit="1"/>
    </xf>
    <xf numFmtId="166" fontId="50" fillId="0" borderId="0" xfId="1" applyNumberFormat="1" applyFont="1" applyFill="1" applyAlignment="1">
      <alignment horizontal="right"/>
    </xf>
    <xf numFmtId="0" fontId="50" fillId="0" borderId="0" xfId="235" applyNumberFormat="1" applyFont="1" applyFill="1" applyBorder="1" applyAlignment="1">
      <alignment horizontal="right"/>
    </xf>
    <xf numFmtId="177" fontId="50" fillId="0" borderId="0" xfId="235" applyNumberFormat="1" applyFont="1" applyFill="1" applyBorder="1" applyAlignment="1"/>
    <xf numFmtId="166" fontId="50" fillId="64" borderId="0" xfId="1" applyNumberFormat="1" applyFont="1" applyFill="1" applyBorder="1" applyAlignment="1"/>
    <xf numFmtId="0" fontId="50" fillId="0" borderId="0" xfId="235" applyFont="1" applyFill="1" applyAlignment="1">
      <alignment horizontal="right"/>
    </xf>
    <xf numFmtId="0" fontId="50" fillId="32" borderId="0" xfId="235" applyFont="1" applyFill="1" applyAlignment="1"/>
    <xf numFmtId="41" fontId="50" fillId="32" borderId="0" xfId="0" applyNumberFormat="1" applyFont="1" applyFill="1" applyBorder="1" applyAlignment="1">
      <alignment horizontal="right"/>
    </xf>
    <xf numFmtId="178" fontId="50" fillId="0" borderId="0" xfId="235" applyNumberFormat="1" applyFont="1" applyFill="1" applyBorder="1" applyAlignment="1">
      <alignment horizontal="right"/>
    </xf>
    <xf numFmtId="43" fontId="50" fillId="64" borderId="0" xfId="1" applyFont="1" applyFill="1" applyAlignment="1">
      <alignment horizontal="right"/>
    </xf>
    <xf numFmtId="0" fontId="50" fillId="0" borderId="0" xfId="235" quotePrefix="1" applyFont="1" applyFill="1" applyBorder="1" applyAlignment="1">
      <alignment horizontal="center"/>
    </xf>
    <xf numFmtId="0" fontId="70" fillId="0" borderId="0" xfId="222" applyFont="1" applyFill="1"/>
    <xf numFmtId="0" fontId="69" fillId="0" borderId="0" xfId="222" applyFont="1" applyFill="1"/>
    <xf numFmtId="0" fontId="69" fillId="0" borderId="0" xfId="222" applyFont="1" applyFill="1" applyAlignment="1">
      <alignment horizontal="center"/>
    </xf>
    <xf numFmtId="41" fontId="69" fillId="0" borderId="0" xfId="222" applyNumberFormat="1" applyFont="1" applyFill="1"/>
    <xf numFmtId="41" fontId="50" fillId="0" borderId="0" xfId="222" applyNumberFormat="1" applyFont="1" applyFill="1" applyBorder="1"/>
    <xf numFmtId="166" fontId="50" fillId="64" borderId="0" xfId="1" applyNumberFormat="1" applyFont="1" applyFill="1"/>
    <xf numFmtId="0" fontId="50" fillId="0" borderId="0" xfId="235" applyFont="1" applyFill="1" applyBorder="1" applyAlignment="1">
      <alignment horizontal="centerContinuous"/>
    </xf>
    <xf numFmtId="0" fontId="50" fillId="64" borderId="0" xfId="235" applyFont="1" applyFill="1" applyAlignment="1">
      <alignment horizontal="center"/>
    </xf>
    <xf numFmtId="0" fontId="50" fillId="64" borderId="0" xfId="235" quotePrefix="1" applyFont="1" applyFill="1" applyBorder="1" applyAlignment="1">
      <alignment horizontal="center"/>
    </xf>
    <xf numFmtId="0" fontId="30" fillId="32" borderId="0" xfId="222" applyFont="1" applyFill="1" applyAlignment="1">
      <alignment horizontal="left"/>
    </xf>
    <xf numFmtId="0" fontId="50" fillId="32" borderId="0" xfId="222" applyFont="1" applyFill="1"/>
    <xf numFmtId="0" fontId="50" fillId="32" borderId="0" xfId="222" applyFont="1" applyFill="1" applyAlignment="1">
      <alignment horizontal="center"/>
    </xf>
    <xf numFmtId="166" fontId="30" fillId="0" borderId="0" xfId="197" applyNumberFormat="1" applyFont="1" applyFill="1" applyAlignment="1">
      <alignment horizontal="left"/>
    </xf>
    <xf numFmtId="43" fontId="30" fillId="0" borderId="0" xfId="197" applyNumberFormat="1" applyFont="1" applyFill="1" applyBorder="1" applyAlignment="1">
      <alignment horizontal="left"/>
    </xf>
    <xf numFmtId="0" fontId="50" fillId="32" borderId="0" xfId="235" applyFont="1" applyFill="1" applyBorder="1" applyAlignment="1"/>
    <xf numFmtId="0" fontId="30" fillId="32" borderId="0" xfId="235" applyFont="1" applyFill="1" applyBorder="1" applyAlignment="1">
      <alignment horizontal="left"/>
    </xf>
    <xf numFmtId="166" fontId="30" fillId="0" borderId="0" xfId="197" applyNumberFormat="1" applyFont="1" applyFill="1" applyBorder="1" applyAlignment="1">
      <alignment horizontal="left"/>
    </xf>
    <xf numFmtId="0" fontId="50" fillId="32" borderId="0" xfId="235" applyFont="1" applyFill="1" applyAlignment="1">
      <alignment horizontal="left"/>
    </xf>
    <xf numFmtId="0" fontId="50" fillId="0" borderId="0" xfId="214" applyFont="1" applyFill="1" applyBorder="1"/>
    <xf numFmtId="0" fontId="50" fillId="32" borderId="0" xfId="222" applyFont="1" applyFill="1" applyBorder="1"/>
    <xf numFmtId="166" fontId="50" fillId="0" borderId="0" xfId="197" applyNumberFormat="1" applyFont="1" applyFill="1" applyBorder="1"/>
    <xf numFmtId="43" fontId="50" fillId="0" borderId="0" xfId="197" applyNumberFormat="1" applyFont="1" applyFill="1" applyBorder="1"/>
    <xf numFmtId="0" fontId="30" fillId="32" borderId="0" xfId="222" applyFont="1" applyFill="1" applyBorder="1"/>
    <xf numFmtId="166" fontId="30" fillId="0" borderId="0" xfId="197" applyNumberFormat="1" applyFont="1" applyFill="1" applyBorder="1"/>
    <xf numFmtId="43" fontId="30" fillId="0" borderId="0" xfId="197" applyNumberFormat="1" applyFont="1" applyFill="1" applyBorder="1"/>
    <xf numFmtId="0" fontId="50" fillId="0" borderId="0" xfId="214" applyNumberFormat="1" applyFont="1" applyFill="1" applyAlignment="1">
      <alignment horizontal="left"/>
    </xf>
    <xf numFmtId="0" fontId="30" fillId="0" borderId="0" xfId="214" applyFont="1" applyFill="1" applyBorder="1" applyAlignment="1">
      <alignment horizontal="center"/>
    </xf>
    <xf numFmtId="0" fontId="50" fillId="32" borderId="0" xfId="214" applyNumberFormat="1" applyFont="1" applyFill="1" applyBorder="1"/>
    <xf numFmtId="0" fontId="50" fillId="32" borderId="0" xfId="214" applyFont="1" applyFill="1" applyBorder="1"/>
    <xf numFmtId="43" fontId="50" fillId="0" borderId="0" xfId="214" applyNumberFormat="1" applyFont="1" applyFill="1" applyBorder="1"/>
    <xf numFmtId="0" fontId="50" fillId="0" borderId="0" xfId="214" applyFont="1" applyFill="1" applyAlignment="1">
      <alignment vertical="top" wrapText="1"/>
    </xf>
    <xf numFmtId="0" fontId="50" fillId="64" borderId="0" xfId="214" applyFont="1" applyFill="1" applyBorder="1"/>
    <xf numFmtId="165" fontId="50" fillId="0" borderId="0" xfId="197" applyFont="1" applyFill="1" applyBorder="1"/>
    <xf numFmtId="0" fontId="69" fillId="0" borderId="0" xfId="214" applyFont="1" applyFill="1"/>
    <xf numFmtId="166" fontId="50" fillId="0" borderId="0" xfId="1" quotePrefix="1" applyNumberFormat="1" applyFont="1" applyFill="1" applyBorder="1" applyAlignment="1">
      <alignment horizontal="left"/>
    </xf>
    <xf numFmtId="0" fontId="50" fillId="0" borderId="0" xfId="214" applyNumberFormat="1" applyFont="1" applyFill="1" applyAlignment="1"/>
    <xf numFmtId="0" fontId="50" fillId="32" borderId="0" xfId="214" applyFont="1" applyFill="1" applyAlignment="1">
      <alignment horizontal="left"/>
    </xf>
    <xf numFmtId="43" fontId="50" fillId="0" borderId="0" xfId="1" quotePrefix="1" applyNumberFormat="1" applyFont="1" applyFill="1" applyBorder="1" applyAlignment="1">
      <alignment horizontal="left"/>
    </xf>
    <xf numFmtId="43" fontId="50" fillId="0" borderId="0" xfId="235" quotePrefix="1" applyNumberFormat="1" applyFont="1" applyFill="1" applyBorder="1" applyAlignment="1">
      <alignment horizontal="left"/>
    </xf>
    <xf numFmtId="43" fontId="50" fillId="0" borderId="0" xfId="214" applyNumberFormat="1" applyFont="1" applyFill="1" applyAlignment="1">
      <alignment horizontal="left"/>
    </xf>
    <xf numFmtId="43" fontId="50" fillId="0" borderId="0" xfId="214" applyNumberFormat="1" applyFont="1" applyFill="1" applyAlignment="1">
      <alignment horizontal="right"/>
    </xf>
    <xf numFmtId="43" fontId="50" fillId="0" borderId="0" xfId="197" applyNumberFormat="1" applyFont="1" applyFill="1" applyAlignment="1">
      <alignment horizontal="left"/>
    </xf>
    <xf numFmtId="43" fontId="50" fillId="0" borderId="0" xfId="214" applyNumberFormat="1" applyFont="1" applyFill="1" applyAlignment="1"/>
    <xf numFmtId="43" fontId="50" fillId="0" borderId="0" xfId="1" applyNumberFormat="1" applyFont="1" applyFill="1" applyAlignment="1">
      <alignment horizontal="right"/>
    </xf>
    <xf numFmtId="43" fontId="50" fillId="0" borderId="0" xfId="1" applyNumberFormat="1" applyFont="1" applyFill="1" applyAlignment="1">
      <alignment horizontal="left"/>
    </xf>
    <xf numFmtId="43" fontId="50" fillId="0" borderId="0" xfId="1" applyNumberFormat="1" applyFont="1" applyFill="1" applyAlignment="1"/>
    <xf numFmtId="0" fontId="50" fillId="0" borderId="0" xfId="214" applyNumberFormat="1" applyFont="1" applyFill="1" applyAlignment="1">
      <alignment horizontal="right"/>
    </xf>
    <xf numFmtId="0" fontId="50" fillId="0" borderId="0" xfId="214" applyFont="1" applyFill="1"/>
    <xf numFmtId="0" fontId="50" fillId="0" borderId="0" xfId="214" applyNumberFormat="1" applyFont="1" applyFill="1"/>
    <xf numFmtId="0" fontId="50" fillId="0" borderId="0" xfId="214" applyFont="1" applyFill="1" applyAlignment="1">
      <alignment horizontal="center" vertical="top" wrapText="1"/>
    </xf>
    <xf numFmtId="0" fontId="50" fillId="0" borderId="0" xfId="214" applyNumberFormat="1" applyFont="1" applyFill="1" applyAlignment="1">
      <alignment horizontal="center"/>
    </xf>
    <xf numFmtId="0" fontId="68" fillId="0" borderId="0" xfId="214" quotePrefix="1" applyFont="1" applyFill="1" applyAlignment="1">
      <alignment wrapText="1"/>
    </xf>
    <xf numFmtId="0" fontId="50" fillId="0" borderId="0" xfId="214" quotePrefix="1" applyFont="1" applyFill="1" applyAlignment="1">
      <alignment horizontal="center"/>
    </xf>
    <xf numFmtId="0" fontId="50" fillId="0" borderId="0" xfId="214" applyFont="1" applyFill="1" applyAlignment="1">
      <alignment horizontal="center"/>
    </xf>
    <xf numFmtId="0" fontId="50" fillId="0" borderId="0" xfId="214" applyFont="1" applyFill="1" applyBorder="1" applyAlignment="1">
      <alignment vertical="top" wrapText="1"/>
    </xf>
    <xf numFmtId="0" fontId="50" fillId="0" borderId="0" xfId="214" applyNumberFormat="1" applyFont="1" applyFill="1" applyBorder="1" applyAlignment="1">
      <alignment horizontal="right"/>
    </xf>
    <xf numFmtId="0" fontId="50" fillId="0" borderId="0" xfId="214" applyNumberFormat="1" applyFont="1" applyFill="1" applyBorder="1" applyAlignment="1">
      <alignment horizontal="left"/>
    </xf>
    <xf numFmtId="0" fontId="30" fillId="32" borderId="0" xfId="0" applyFont="1" applyFill="1" applyAlignment="1">
      <alignment horizontal="left"/>
    </xf>
    <xf numFmtId="0" fontId="30" fillId="32" borderId="0" xfId="235" applyFont="1" applyFill="1"/>
    <xf numFmtId="0" fontId="50" fillId="32" borderId="0" xfId="235" applyFont="1" applyFill="1"/>
    <xf numFmtId="166" fontId="50" fillId="32" borderId="0" xfId="1" applyNumberFormat="1" applyFont="1" applyFill="1"/>
    <xf numFmtId="0" fontId="50" fillId="32" borderId="0" xfId="0" applyFont="1" applyFill="1" applyAlignment="1">
      <alignment horizontal="left"/>
    </xf>
    <xf numFmtId="0" fontId="30" fillId="32" borderId="0" xfId="0" applyFont="1" applyFill="1" applyBorder="1" applyAlignment="1">
      <alignment horizontal="left"/>
    </xf>
    <xf numFmtId="166" fontId="50" fillId="32" borderId="0" xfId="1" applyNumberFormat="1" applyFont="1" applyFill="1" applyAlignment="1"/>
    <xf numFmtId="0" fontId="50" fillId="32" borderId="9" xfId="0" applyFont="1" applyFill="1" applyBorder="1" applyAlignment="1"/>
    <xf numFmtId="0" fontId="30" fillId="32" borderId="9" xfId="235" applyFont="1" applyFill="1" applyBorder="1" applyAlignment="1">
      <alignment horizontal="left"/>
    </xf>
    <xf numFmtId="0" fontId="50" fillId="32" borderId="0" xfId="0" applyFont="1" applyFill="1" applyBorder="1" applyAlignment="1"/>
    <xf numFmtId="0" fontId="50" fillId="32" borderId="0" xfId="235" applyFont="1" applyFill="1" applyBorder="1" applyAlignment="1">
      <alignment horizontal="left"/>
    </xf>
    <xf numFmtId="166" fontId="50" fillId="32" borderId="0" xfId="1" applyNumberFormat="1" applyFont="1" applyFill="1" applyBorder="1" applyAlignment="1"/>
    <xf numFmtId="166" fontId="50" fillId="0" borderId="0" xfId="235" applyNumberFormat="1" applyFont="1" applyFill="1" applyBorder="1"/>
    <xf numFmtId="166" fontId="68" fillId="0" borderId="0" xfId="235" applyNumberFormat="1" applyFont="1" applyFill="1"/>
    <xf numFmtId="166" fontId="50" fillId="0" borderId="0" xfId="0" applyNumberFormat="1" applyFont="1" applyFill="1" applyBorder="1" applyAlignment="1"/>
    <xf numFmtId="166" fontId="50" fillId="0" borderId="0" xfId="235" applyNumberFormat="1" applyFont="1" applyFill="1" applyBorder="1" applyAlignment="1"/>
    <xf numFmtId="166" fontId="50" fillId="0" borderId="0" xfId="0" applyNumberFormat="1" applyFont="1" applyFill="1" applyBorder="1" applyAlignment="1">
      <alignment horizontal="right"/>
    </xf>
    <xf numFmtId="164" fontId="50" fillId="0" borderId="0" xfId="1" applyNumberFormat="1" applyFont="1" applyFill="1" applyBorder="1" applyAlignment="1"/>
    <xf numFmtId="166" fontId="72" fillId="0" borderId="0" xfId="1" applyNumberFormat="1" applyFont="1" applyFill="1" applyAlignment="1">
      <alignment horizontal="right" vertical="center" wrapText="1"/>
    </xf>
    <xf numFmtId="166" fontId="68" fillId="0" borderId="0" xfId="235" applyNumberFormat="1" applyFont="1" applyFill="1" applyBorder="1"/>
    <xf numFmtId="166" fontId="50" fillId="0" borderId="9" xfId="0" applyNumberFormat="1" applyFont="1" applyFill="1" applyBorder="1" applyAlignment="1"/>
    <xf numFmtId="166" fontId="68" fillId="0" borderId="9" xfId="1" applyNumberFormat="1" applyFont="1" applyFill="1" applyBorder="1"/>
    <xf numFmtId="166" fontId="68" fillId="0" borderId="9" xfId="1" applyNumberFormat="1" applyFont="1" applyFill="1" applyBorder="1" applyAlignment="1">
      <alignment horizontal="right" wrapText="1"/>
    </xf>
    <xf numFmtId="166" fontId="50" fillId="0" borderId="10" xfId="1" applyNumberFormat="1" applyFont="1" applyFill="1" applyBorder="1"/>
    <xf numFmtId="166" fontId="68" fillId="0" borderId="0" xfId="1" applyNumberFormat="1" applyFont="1" applyFill="1" applyBorder="1"/>
    <xf numFmtId="166" fontId="74" fillId="0" borderId="0" xfId="235" applyNumberFormat="1" applyFont="1" applyFill="1" applyBorder="1" applyAlignment="1"/>
    <xf numFmtId="166" fontId="72" fillId="0" borderId="0" xfId="1" applyNumberFormat="1" applyFont="1" applyFill="1" applyBorder="1" applyAlignment="1">
      <alignment horizontal="right" vertical="center" wrapText="1"/>
    </xf>
    <xf numFmtId="0" fontId="50" fillId="32" borderId="0" xfId="235" applyNumberFormat="1" applyFont="1" applyFill="1"/>
    <xf numFmtId="0" fontId="50" fillId="0" borderId="0" xfId="235" applyNumberFormat="1" applyFont="1" applyFill="1"/>
    <xf numFmtId="0" fontId="50" fillId="0" borderId="0" xfId="235" applyNumberFormat="1" applyFont="1" applyFill="1" applyBorder="1"/>
    <xf numFmtId="0" fontId="50" fillId="55" borderId="0" xfId="235" applyFont="1" applyFill="1"/>
    <xf numFmtId="166" fontId="50" fillId="55" borderId="0" xfId="1" applyNumberFormat="1" applyFont="1" applyFill="1"/>
    <xf numFmtId="0" fontId="50" fillId="55" borderId="0" xfId="235" applyFont="1" applyFill="1" applyAlignment="1">
      <alignment horizontal="center"/>
    </xf>
    <xf numFmtId="166" fontId="50" fillId="58" borderId="0" xfId="1" applyNumberFormat="1" applyFont="1" applyFill="1" applyBorder="1"/>
    <xf numFmtId="43" fontId="50" fillId="58" borderId="0" xfId="235" applyNumberFormat="1" applyFont="1" applyFill="1" applyBorder="1"/>
    <xf numFmtId="0" fontId="50" fillId="58" borderId="0" xfId="235" applyNumberFormat="1" applyFont="1" applyFill="1" applyBorder="1"/>
    <xf numFmtId="0" fontId="69" fillId="32" borderId="0" xfId="235" applyFont="1" applyFill="1" applyBorder="1" applyAlignment="1">
      <alignment horizontal="left"/>
    </xf>
    <xf numFmtId="0" fontId="50" fillId="32" borderId="0" xfId="235" quotePrefix="1" applyFont="1" applyFill="1" applyBorder="1" applyAlignment="1">
      <alignment horizontal="left"/>
    </xf>
    <xf numFmtId="0" fontId="50" fillId="55" borderId="0" xfId="235" quotePrefix="1" applyFont="1" applyFill="1" applyBorder="1" applyAlignment="1">
      <alignment horizontal="center"/>
    </xf>
    <xf numFmtId="166" fontId="50" fillId="64" borderId="0" xfId="1" quotePrefix="1" applyNumberFormat="1" applyFont="1" applyFill="1" applyBorder="1" applyAlignment="1">
      <alignment horizontal="left"/>
    </xf>
    <xf numFmtId="0" fontId="50" fillId="58" borderId="0" xfId="235" quotePrefix="1" applyFont="1" applyFill="1" applyAlignment="1">
      <alignment horizontal="left"/>
    </xf>
    <xf numFmtId="0" fontId="50" fillId="55" borderId="0" xfId="235" applyFont="1" applyFill="1" applyAlignment="1"/>
    <xf numFmtId="0" fontId="50" fillId="58" borderId="0" xfId="235" quotePrefix="1" applyFont="1" applyFill="1" applyBorder="1" applyAlignment="1">
      <alignment horizontal="left"/>
    </xf>
    <xf numFmtId="0" fontId="50" fillId="55" borderId="0" xfId="235" applyFont="1" applyFill="1" applyBorder="1" applyAlignment="1"/>
    <xf numFmtId="0" fontId="50" fillId="58" borderId="0" xfId="235" applyFont="1" applyFill="1" applyBorder="1" applyAlignment="1"/>
    <xf numFmtId="0" fontId="50" fillId="32" borderId="0" xfId="235" applyFont="1" applyFill="1" applyBorder="1"/>
    <xf numFmtId="0" fontId="50" fillId="55" borderId="0" xfId="235" applyFont="1" applyFill="1" applyBorder="1" applyAlignment="1">
      <alignment horizontal="center"/>
    </xf>
    <xf numFmtId="177" fontId="50" fillId="32" borderId="0" xfId="235" applyNumberFormat="1" applyFont="1" applyFill="1" applyBorder="1"/>
    <xf numFmtId="0" fontId="50" fillId="58" borderId="0" xfId="235" applyFont="1" applyFill="1" applyBorder="1"/>
    <xf numFmtId="0" fontId="50" fillId="58" borderId="0" xfId="235" applyFont="1" applyFill="1"/>
    <xf numFmtId="0" fontId="75" fillId="0" borderId="0" xfId="235" applyFont="1" applyFill="1" applyBorder="1" applyAlignment="1">
      <alignment horizontal="left"/>
    </xf>
    <xf numFmtId="0" fontId="75" fillId="0" borderId="0" xfId="235" applyFont="1" applyFill="1" applyAlignment="1">
      <alignment horizontal="left"/>
    </xf>
    <xf numFmtId="0" fontId="75" fillId="0" borderId="0" xfId="222" applyFont="1" applyFill="1" applyBorder="1"/>
    <xf numFmtId="0" fontId="76" fillId="0" borderId="0" xfId="222" applyFont="1" applyFill="1" applyBorder="1"/>
    <xf numFmtId="0" fontId="75" fillId="0" borderId="9" xfId="222" applyFont="1" applyFill="1" applyBorder="1"/>
    <xf numFmtId="166" fontId="76" fillId="0" borderId="0" xfId="1" applyNumberFormat="1" applyFont="1" applyFill="1" applyBorder="1" applyAlignment="1">
      <alignment horizontal="right"/>
    </xf>
    <xf numFmtId="166" fontId="76" fillId="0" borderId="0" xfId="1" applyNumberFormat="1" applyFont="1" applyFill="1" applyAlignment="1">
      <alignment horizontal="right"/>
    </xf>
    <xf numFmtId="0" fontId="75" fillId="0" borderId="0" xfId="214" applyFont="1" applyFill="1" applyBorder="1" applyAlignment="1">
      <alignment vertical="top" wrapText="1"/>
    </xf>
    <xf numFmtId="0" fontId="76" fillId="0" borderId="0" xfId="214" applyNumberFormat="1" applyFont="1" applyFill="1" applyAlignment="1">
      <alignment horizontal="left"/>
    </xf>
    <xf numFmtId="0" fontId="75" fillId="0" borderId="0" xfId="214" applyFont="1" applyFill="1" applyAlignment="1">
      <alignment horizontal="center" vertical="top" wrapText="1"/>
    </xf>
    <xf numFmtId="0" fontId="75" fillId="0" borderId="0" xfId="214" applyNumberFormat="1" applyFont="1" applyFill="1" applyAlignment="1">
      <alignment horizontal="center"/>
    </xf>
    <xf numFmtId="0" fontId="75" fillId="0" borderId="0" xfId="214" applyNumberFormat="1" applyFont="1" applyFill="1" applyAlignment="1">
      <alignment horizontal="center" wrapText="1"/>
    </xf>
    <xf numFmtId="0" fontId="75" fillId="0" borderId="9" xfId="214" applyNumberFormat="1" applyFont="1" applyFill="1" applyBorder="1" applyAlignment="1">
      <alignment horizontal="center"/>
    </xf>
    <xf numFmtId="0" fontId="75" fillId="0" borderId="9" xfId="214" applyFont="1" applyFill="1" applyBorder="1" applyAlignment="1">
      <alignment horizontal="center"/>
    </xf>
    <xf numFmtId="0" fontId="78" fillId="0" borderId="0" xfId="214" applyNumberFormat="1" applyFont="1" applyFill="1" applyAlignment="1">
      <alignment horizontal="center"/>
    </xf>
    <xf numFmtId="0" fontId="75" fillId="32" borderId="0" xfId="214" applyFont="1" applyFill="1" applyAlignment="1">
      <alignment vertical="top" wrapText="1"/>
    </xf>
    <xf numFmtId="166" fontId="76" fillId="0" borderId="0" xfId="197" applyNumberFormat="1" applyFont="1" applyFill="1" applyBorder="1" applyAlignment="1"/>
    <xf numFmtId="166" fontId="77" fillId="0" borderId="0" xfId="191" applyNumberFormat="1" applyFont="1" applyFill="1" applyBorder="1" applyAlignment="1">
      <alignment horizontal="center" wrapText="1"/>
    </xf>
    <xf numFmtId="166" fontId="76" fillId="0" borderId="0" xfId="197" applyNumberFormat="1" applyFont="1" applyFill="1" applyBorder="1" applyAlignment="1">
      <alignment horizontal="right"/>
    </xf>
    <xf numFmtId="0" fontId="76" fillId="32" borderId="0" xfId="214" applyFont="1" applyFill="1" applyAlignment="1">
      <alignment vertical="top" wrapText="1"/>
    </xf>
    <xf numFmtId="166" fontId="76" fillId="0" borderId="0" xfId="197" applyNumberFormat="1" applyFont="1" applyFill="1" applyAlignment="1">
      <alignment horizontal="right"/>
    </xf>
    <xf numFmtId="166" fontId="76" fillId="0" borderId="0" xfId="197" applyNumberFormat="1" applyFont="1" applyFill="1" applyAlignment="1">
      <alignment horizontal="left"/>
    </xf>
    <xf numFmtId="166" fontId="76" fillId="0" borderId="0" xfId="197" applyNumberFormat="1" applyFont="1" applyFill="1" applyBorder="1" applyAlignment="1">
      <alignment horizontal="left"/>
    </xf>
    <xf numFmtId="0" fontId="76" fillId="32" borderId="0" xfId="214" applyFont="1" applyFill="1" applyAlignment="1">
      <alignment horizontal="left" vertical="top" wrapText="1"/>
    </xf>
    <xf numFmtId="166" fontId="76" fillId="0" borderId="9" xfId="197" applyNumberFormat="1" applyFont="1" applyFill="1" applyBorder="1" applyAlignment="1">
      <alignment horizontal="right"/>
    </xf>
    <xf numFmtId="166" fontId="76" fillId="0" borderId="16" xfId="197" applyNumberFormat="1" applyFont="1" applyFill="1" applyBorder="1" applyAlignment="1"/>
    <xf numFmtId="166" fontId="76" fillId="0" borderId="0" xfId="2" applyNumberFormat="1" applyFont="1" applyFill="1" applyBorder="1" applyAlignment="1">
      <alignment horizontal="right"/>
    </xf>
    <xf numFmtId="166" fontId="76" fillId="0" borderId="0" xfId="2" applyNumberFormat="1" applyFont="1" applyFill="1" applyAlignment="1">
      <alignment horizontal="right"/>
    </xf>
    <xf numFmtId="166" fontId="76" fillId="0" borderId="0" xfId="2" applyNumberFormat="1" applyFont="1" applyFill="1" applyBorder="1" applyAlignment="1"/>
    <xf numFmtId="0" fontId="76" fillId="0" borderId="0" xfId="214" applyFont="1" applyFill="1" applyAlignment="1">
      <alignment vertical="top" wrapText="1"/>
    </xf>
    <xf numFmtId="166" fontId="79" fillId="0" borderId="0" xfId="197" applyNumberFormat="1" applyFont="1" applyFill="1" applyBorder="1" applyAlignment="1"/>
    <xf numFmtId="166" fontId="76" fillId="0" borderId="0" xfId="197" applyNumberFormat="1" applyFont="1" applyFill="1" applyBorder="1" applyAlignment="1">
      <alignment horizontal="center" wrapText="1"/>
    </xf>
    <xf numFmtId="166" fontId="76" fillId="0" borderId="11" xfId="197" applyNumberFormat="1" applyFont="1" applyFill="1" applyBorder="1" applyAlignment="1"/>
    <xf numFmtId="166" fontId="77" fillId="0" borderId="11" xfId="191" applyNumberFormat="1" applyFont="1" applyFill="1" applyBorder="1" applyAlignment="1">
      <alignment horizontal="center" wrapText="1"/>
    </xf>
    <xf numFmtId="0" fontId="80" fillId="0" borderId="0" xfId="214" applyFont="1" applyFill="1"/>
    <xf numFmtId="166" fontId="76" fillId="0" borderId="0" xfId="197" quotePrefix="1" applyNumberFormat="1" applyFont="1" applyFill="1" applyBorder="1" applyAlignment="1">
      <alignment horizontal="left"/>
    </xf>
    <xf numFmtId="166" fontId="76" fillId="0" borderId="0" xfId="1" quotePrefix="1" applyNumberFormat="1" applyFont="1" applyFill="1" applyBorder="1" applyAlignment="1">
      <alignment horizontal="left"/>
    </xf>
    <xf numFmtId="166" fontId="76" fillId="0" borderId="0" xfId="1" applyNumberFormat="1" applyFont="1" applyFill="1" applyAlignment="1">
      <alignment horizontal="left"/>
    </xf>
    <xf numFmtId="166" fontId="76" fillId="0" borderId="0" xfId="1" applyNumberFormat="1" applyFont="1" applyFill="1" applyAlignment="1"/>
    <xf numFmtId="0" fontId="76" fillId="0" borderId="0" xfId="214" applyNumberFormat="1" applyFont="1" applyFill="1" applyAlignment="1"/>
    <xf numFmtId="0" fontId="50" fillId="0" borderId="0" xfId="235" applyFont="1" applyFill="1" applyAlignment="1">
      <alignment horizontal="center"/>
    </xf>
    <xf numFmtId="0" fontId="50" fillId="32" borderId="0" xfId="235" applyFont="1" applyFill="1" applyAlignment="1">
      <alignment horizontal="center"/>
    </xf>
    <xf numFmtId="0" fontId="50" fillId="0" borderId="0" xfId="222" applyFont="1" applyFill="1" applyAlignment="1">
      <alignment horizontal="center"/>
    </xf>
    <xf numFmtId="0" fontId="30" fillId="0" borderId="0" xfId="222" applyFont="1" applyFill="1" applyBorder="1" applyAlignment="1">
      <alignment horizontal="center" wrapText="1"/>
    </xf>
    <xf numFmtId="0" fontId="30" fillId="0" borderId="9" xfId="222" applyFont="1" applyFill="1" applyBorder="1"/>
    <xf numFmtId="166" fontId="68" fillId="0" borderId="9" xfId="1" applyNumberFormat="1" applyFont="1" applyFill="1" applyBorder="1" applyAlignment="1">
      <alignment horizontal="right"/>
    </xf>
    <xf numFmtId="0" fontId="30" fillId="0" borderId="0" xfId="222" applyFont="1" applyFill="1" applyBorder="1" applyAlignment="1"/>
    <xf numFmtId="0" fontId="50" fillId="0" borderId="0" xfId="222" applyFont="1" applyFill="1" applyBorder="1" applyAlignment="1"/>
    <xf numFmtId="0" fontId="41" fillId="0" borderId="0" xfId="235" applyFont="1" applyFill="1" applyAlignment="1">
      <alignment horizontal="center"/>
    </xf>
    <xf numFmtId="0" fontId="30" fillId="0" borderId="0" xfId="0" applyFont="1" applyFill="1" applyBorder="1" applyAlignment="1">
      <alignment horizontal="center" wrapText="1"/>
    </xf>
    <xf numFmtId="0" fontId="30" fillId="0" borderId="0" xfId="222" applyFont="1" applyFill="1" applyAlignment="1">
      <alignment horizontal="center" wrapText="1"/>
    </xf>
    <xf numFmtId="0" fontId="41" fillId="0" borderId="0" xfId="222" applyFont="1" applyFill="1" applyBorder="1" applyAlignment="1">
      <alignment horizontal="center" wrapText="1"/>
    </xf>
    <xf numFmtId="43" fontId="68" fillId="0" borderId="0" xfId="1" applyFont="1" applyFill="1" applyBorder="1" applyAlignment="1">
      <alignment horizontal="right"/>
    </xf>
    <xf numFmtId="0" fontId="68" fillId="0" borderId="0" xfId="235" applyNumberFormat="1" applyFont="1" applyFill="1" applyBorder="1" applyAlignment="1">
      <alignment horizontal="right"/>
    </xf>
    <xf numFmtId="177" fontId="50" fillId="0" borderId="11" xfId="235" applyNumberFormat="1" applyFont="1" applyFill="1" applyBorder="1" applyAlignment="1">
      <alignment horizontal="right"/>
    </xf>
    <xf numFmtId="166" fontId="50" fillId="0" borderId="11" xfId="1" applyNumberFormat="1" applyFont="1" applyFill="1" applyBorder="1" applyAlignment="1">
      <alignment horizontal="right"/>
    </xf>
    <xf numFmtId="0" fontId="50" fillId="0" borderId="0" xfId="235" quotePrefix="1" applyFont="1" applyFill="1" applyAlignment="1">
      <alignment horizontal="left"/>
    </xf>
    <xf numFmtId="43" fontId="50" fillId="0" borderId="0" xfId="1" applyFont="1" applyFill="1" applyBorder="1" applyAlignment="1">
      <alignment horizontal="right"/>
    </xf>
    <xf numFmtId="166" fontId="50" fillId="0" borderId="11" xfId="1" applyNumberFormat="1" applyFont="1" applyFill="1" applyBorder="1" applyAlignment="1">
      <alignment horizontal="right" shrinkToFit="1"/>
    </xf>
    <xf numFmtId="166" fontId="50" fillId="0" borderId="0" xfId="1" applyNumberFormat="1" applyFont="1" applyFill="1" applyBorder="1" applyAlignment="1">
      <alignment horizontal="right" shrinkToFit="1"/>
    </xf>
    <xf numFmtId="166" fontId="68" fillId="0" borderId="0" xfId="1" applyNumberFormat="1" applyFont="1" applyFill="1" applyAlignment="1">
      <alignment horizontal="right"/>
    </xf>
    <xf numFmtId="177" fontId="50" fillId="0" borderId="11" xfId="235" applyNumberFormat="1" applyFont="1" applyFill="1" applyBorder="1" applyAlignment="1">
      <alignment horizontal="right" shrinkToFit="1"/>
    </xf>
    <xf numFmtId="177" fontId="68" fillId="0" borderId="11" xfId="235" applyNumberFormat="1" applyFont="1" applyFill="1" applyBorder="1" applyAlignment="1">
      <alignment horizontal="right"/>
    </xf>
    <xf numFmtId="41" fontId="50" fillId="0" borderId="11" xfId="0" applyNumberFormat="1" applyFont="1" applyFill="1" applyBorder="1" applyAlignment="1">
      <alignment horizontal="right"/>
    </xf>
    <xf numFmtId="41" fontId="50" fillId="0" borderId="11" xfId="235" applyNumberFormat="1" applyFont="1" applyFill="1" applyBorder="1" applyAlignment="1">
      <alignment horizontal="right"/>
    </xf>
    <xf numFmtId="43" fontId="50" fillId="0" borderId="0" xfId="1" applyFont="1" applyFill="1" applyAlignment="1">
      <alignment horizontal="right"/>
    </xf>
    <xf numFmtId="0" fontId="50" fillId="0" borderId="0" xfId="235" applyFont="1" applyFill="1" applyBorder="1" applyAlignment="1">
      <alignment horizontal="right"/>
    </xf>
    <xf numFmtId="0" fontId="76" fillId="32" borderId="0" xfId="222" applyFont="1" applyFill="1"/>
    <xf numFmtId="0" fontId="76" fillId="32" borderId="0" xfId="222" applyFont="1" applyFill="1" applyAlignment="1">
      <alignment horizontal="center"/>
    </xf>
    <xf numFmtId="166" fontId="75" fillId="0" borderId="0" xfId="197" applyNumberFormat="1" applyFont="1" applyFill="1" applyAlignment="1">
      <alignment horizontal="left"/>
    </xf>
    <xf numFmtId="0" fontId="75" fillId="32" borderId="0" xfId="235" applyFont="1" applyFill="1" applyAlignment="1">
      <alignment horizontal="left"/>
    </xf>
    <xf numFmtId="0" fontId="75" fillId="32" borderId="0" xfId="222" applyFont="1" applyFill="1" applyBorder="1" applyAlignment="1">
      <alignment horizontal="left"/>
    </xf>
    <xf numFmtId="0" fontId="76" fillId="32" borderId="0" xfId="222" applyFont="1" applyFill="1" applyBorder="1"/>
    <xf numFmtId="0" fontId="76" fillId="32" borderId="0" xfId="222" applyFont="1" applyFill="1" applyBorder="1" applyAlignment="1">
      <alignment horizontal="center"/>
    </xf>
    <xf numFmtId="166" fontId="76" fillId="0" borderId="0" xfId="197" applyNumberFormat="1" applyFont="1" applyFill="1" applyBorder="1"/>
    <xf numFmtId="0" fontId="75" fillId="32" borderId="0" xfId="222" applyFont="1" applyFill="1" applyBorder="1"/>
    <xf numFmtId="166" fontId="75" fillId="0" borderId="0" xfId="197" applyNumberFormat="1" applyFont="1" applyFill="1" applyBorder="1"/>
    <xf numFmtId="0" fontId="75" fillId="32" borderId="9" xfId="222" applyFont="1" applyFill="1" applyBorder="1"/>
    <xf numFmtId="0" fontId="75" fillId="32" borderId="9" xfId="222" applyFont="1" applyFill="1" applyBorder="1" applyAlignment="1"/>
    <xf numFmtId="166" fontId="75" fillId="0" borderId="9" xfId="197" applyNumberFormat="1" applyFont="1" applyFill="1" applyBorder="1"/>
    <xf numFmtId="0" fontId="76" fillId="0" borderId="0" xfId="214" applyFont="1" applyFill="1" applyBorder="1"/>
    <xf numFmtId="166" fontId="50" fillId="64" borderId="0" xfId="0" applyNumberFormat="1" applyFont="1" applyFill="1" applyBorder="1"/>
    <xf numFmtId="166" fontId="30" fillId="0" borderId="0" xfId="1" applyNumberFormat="1" applyFont="1" applyFill="1" applyAlignment="1">
      <alignment horizontal="center"/>
    </xf>
    <xf numFmtId="0" fontId="30" fillId="0" borderId="0" xfId="222" applyFont="1" applyFill="1" applyBorder="1" applyAlignment="1">
      <alignment horizontal="center"/>
    </xf>
    <xf numFmtId="166" fontId="30" fillId="0" borderId="0" xfId="1" applyNumberFormat="1" applyFont="1" applyFill="1" applyBorder="1" applyAlignment="1">
      <alignment horizontal="center"/>
    </xf>
    <xf numFmtId="0" fontId="66" fillId="0" borderId="0" xfId="0" applyFont="1" applyFill="1" applyAlignment="1">
      <alignment horizontal="center" wrapText="1"/>
    </xf>
    <xf numFmtId="166" fontId="50" fillId="0" borderId="0" xfId="1" applyNumberFormat="1" applyFont="1" applyFill="1" applyBorder="1" applyAlignment="1">
      <alignment horizontal="right" wrapText="1"/>
    </xf>
    <xf numFmtId="166" fontId="30" fillId="0" borderId="9" xfId="1" applyNumberFormat="1" applyFont="1" applyFill="1" applyBorder="1"/>
    <xf numFmtId="166" fontId="41" fillId="0" borderId="0" xfId="1" applyNumberFormat="1" applyFont="1" applyFill="1" applyAlignment="1">
      <alignment horizontal="center" wrapText="1"/>
    </xf>
    <xf numFmtId="166" fontId="30" fillId="0" borderId="0" xfId="1" applyNumberFormat="1" applyFont="1" applyFill="1" applyAlignment="1">
      <alignment horizontal="left"/>
    </xf>
    <xf numFmtId="166" fontId="50" fillId="0" borderId="31" xfId="1" applyNumberFormat="1" applyFont="1" applyFill="1" applyBorder="1" applyAlignment="1">
      <alignment horizontal="right"/>
    </xf>
    <xf numFmtId="166" fontId="50" fillId="0" borderId="9" xfId="1" applyNumberFormat="1" applyFont="1" applyFill="1" applyBorder="1" applyAlignment="1">
      <alignment horizontal="right"/>
    </xf>
    <xf numFmtId="166" fontId="77" fillId="0" borderId="9" xfId="191" applyNumberFormat="1" applyFont="1" applyFill="1" applyBorder="1" applyAlignment="1">
      <alignment horizontal="center" wrapText="1"/>
    </xf>
    <xf numFmtId="166" fontId="30" fillId="0" borderId="9" xfId="1" applyNumberFormat="1" applyFont="1" applyFill="1" applyBorder="1" applyAlignment="1">
      <alignment horizontal="left"/>
    </xf>
    <xf numFmtId="0" fontId="30" fillId="0" borderId="9" xfId="235" applyFont="1" applyFill="1" applyBorder="1" applyAlignment="1">
      <alignment horizontal="left"/>
    </xf>
    <xf numFmtId="166" fontId="30" fillId="0" borderId="0" xfId="1" applyNumberFormat="1" applyFont="1" applyFill="1" applyBorder="1" applyAlignment="1">
      <alignment horizontal="left"/>
    </xf>
    <xf numFmtId="166" fontId="71" fillId="0" borderId="0" xfId="1" applyNumberFormat="1" applyFont="1" applyFill="1" applyBorder="1"/>
    <xf numFmtId="166" fontId="71" fillId="0" borderId="0" xfId="1" applyNumberFormat="1" applyFont="1" applyFill="1" applyBorder="1" applyAlignment="1">
      <alignment horizontal="right"/>
    </xf>
    <xf numFmtId="164" fontId="71" fillId="0" borderId="0" xfId="1" applyNumberFormat="1" applyFont="1" applyFill="1" applyBorder="1" applyAlignment="1"/>
    <xf numFmtId="166" fontId="71" fillId="0" borderId="0" xfId="235" applyNumberFormat="1" applyFont="1" applyFill="1" applyBorder="1" applyAlignment="1"/>
    <xf numFmtId="166" fontId="71" fillId="0" borderId="9" xfId="1" applyNumberFormat="1" applyFont="1" applyFill="1" applyBorder="1"/>
    <xf numFmtId="164" fontId="50" fillId="0" borderId="9" xfId="1" applyNumberFormat="1" applyFont="1" applyFill="1" applyBorder="1" applyAlignment="1"/>
    <xf numFmtId="166" fontId="73" fillId="0" borderId="0" xfId="1" applyNumberFormat="1" applyFont="1" applyFill="1" applyBorder="1" applyAlignment="1">
      <alignment horizontal="right"/>
    </xf>
    <xf numFmtId="0" fontId="50" fillId="0" borderId="0" xfId="235" applyFont="1" applyFill="1" applyAlignment="1">
      <alignment horizontal="center"/>
    </xf>
    <xf numFmtId="0" fontId="50" fillId="0" borderId="0" xfId="235" applyFont="1" applyFill="1" applyAlignment="1">
      <alignment horizontal="center"/>
    </xf>
    <xf numFmtId="0" fontId="39" fillId="0" borderId="0" xfId="0" applyFont="1" applyFill="1" applyAlignment="1">
      <alignment horizontal="left"/>
    </xf>
    <xf numFmtId="0" fontId="39" fillId="0" borderId="0" xfId="222" applyFont="1" applyFill="1" applyAlignment="1">
      <alignment horizontal="left"/>
    </xf>
    <xf numFmtId="0" fontId="81" fillId="0" borderId="0" xfId="222" applyFont="1" applyFill="1"/>
    <xf numFmtId="0" fontId="81" fillId="0" borderId="0" xfId="222" applyFont="1" applyFill="1" applyAlignment="1">
      <alignment horizontal="center"/>
    </xf>
    <xf numFmtId="0" fontId="81" fillId="0" borderId="0" xfId="0" applyFont="1" applyFill="1" applyAlignment="1"/>
    <xf numFmtId="0" fontId="39" fillId="0" borderId="0" xfId="235" applyFont="1" applyFill="1" applyAlignment="1">
      <alignment horizontal="left"/>
    </xf>
    <xf numFmtId="0" fontId="39" fillId="0" borderId="0" xfId="0" applyFont="1" applyFill="1" applyBorder="1" applyAlignment="1">
      <alignment horizontal="left"/>
    </xf>
    <xf numFmtId="0" fontId="81" fillId="0" borderId="0" xfId="222" applyFont="1" applyFill="1" applyBorder="1"/>
    <xf numFmtId="0" fontId="81" fillId="0" borderId="0" xfId="222" applyFont="1" applyFill="1" applyBorder="1" applyAlignment="1">
      <alignment horizontal="center"/>
    </xf>
    <xf numFmtId="0" fontId="39" fillId="0" borderId="0" xfId="222" applyFont="1" applyFill="1" applyBorder="1"/>
    <xf numFmtId="0" fontId="39" fillId="0" borderId="0" xfId="222" applyFont="1" applyFill="1" applyBorder="1" applyAlignment="1">
      <alignment horizontal="left"/>
    </xf>
    <xf numFmtId="0" fontId="81" fillId="0" borderId="9" xfId="0" applyFont="1" applyFill="1" applyBorder="1" applyAlignment="1"/>
    <xf numFmtId="0" fontId="39" fillId="0" borderId="9" xfId="222" applyFont="1" applyFill="1" applyBorder="1"/>
    <xf numFmtId="0" fontId="39" fillId="0" borderId="9" xfId="222" applyFont="1" applyFill="1" applyBorder="1" applyAlignment="1"/>
    <xf numFmtId="166" fontId="50" fillId="32" borderId="0" xfId="235" applyNumberFormat="1" applyFont="1" applyFill="1"/>
    <xf numFmtId="166" fontId="50" fillId="0" borderId="11" xfId="1" applyNumberFormat="1" applyFont="1" applyFill="1" applyBorder="1" applyAlignment="1"/>
    <xf numFmtId="0" fontId="50" fillId="0" borderId="0" xfId="235" applyNumberFormat="1" applyFont="1" applyFill="1" applyAlignment="1"/>
    <xf numFmtId="166" fontId="50" fillId="0" borderId="16" xfId="1" applyNumberFormat="1" applyFont="1" applyFill="1" applyBorder="1" applyAlignment="1"/>
    <xf numFmtId="0" fontId="82" fillId="32" borderId="0" xfId="222" applyFont="1" applyFill="1" applyAlignment="1">
      <alignment horizontal="left"/>
    </xf>
    <xf numFmtId="0" fontId="83" fillId="32" borderId="0" xfId="222" applyFont="1" applyFill="1"/>
    <xf numFmtId="0" fontId="83" fillId="32" borderId="0" xfId="0" applyFont="1" applyFill="1"/>
    <xf numFmtId="0" fontId="83" fillId="32" borderId="0" xfId="235" applyFont="1" applyFill="1" applyAlignment="1">
      <alignment horizontal="left"/>
    </xf>
    <xf numFmtId="0" fontId="82" fillId="32" borderId="0" xfId="235" applyFont="1" applyFill="1" applyAlignment="1">
      <alignment horizontal="left"/>
    </xf>
    <xf numFmtId="0" fontId="82" fillId="32" borderId="0" xfId="222" applyFont="1" applyFill="1" applyBorder="1" applyAlignment="1">
      <alignment horizontal="left"/>
    </xf>
    <xf numFmtId="0" fontId="83" fillId="32" borderId="0" xfId="222" applyFont="1" applyFill="1" applyBorder="1"/>
    <xf numFmtId="0" fontId="82" fillId="32" borderId="0" xfId="222" applyFont="1" applyFill="1" applyBorder="1"/>
    <xf numFmtId="0" fontId="83" fillId="32" borderId="9" xfId="222" applyFont="1" applyFill="1" applyBorder="1" applyAlignment="1"/>
    <xf numFmtId="0" fontId="82" fillId="32" borderId="9" xfId="222" applyFont="1" applyFill="1" applyBorder="1"/>
    <xf numFmtId="0" fontId="50" fillId="0" borderId="0" xfId="0" applyFont="1" applyFill="1" applyAlignment="1">
      <alignment horizontal="left" vertical="center" wrapText="1"/>
    </xf>
    <xf numFmtId="0" fontId="68" fillId="0" borderId="0" xfId="0" quotePrefix="1" applyFont="1" applyFill="1" applyAlignment="1">
      <alignment horizontal="center"/>
    </xf>
    <xf numFmtId="0" fontId="68" fillId="0" borderId="0" xfId="0" applyFont="1" applyFill="1" applyAlignment="1">
      <alignment horizontal="center"/>
    </xf>
    <xf numFmtId="0" fontId="50" fillId="0" borderId="0" xfId="235" quotePrefix="1" applyFont="1" applyFill="1" applyBorder="1" applyAlignment="1">
      <alignment horizontal="center"/>
    </xf>
    <xf numFmtId="166" fontId="30" fillId="0" borderId="0" xfId="1" applyNumberFormat="1" applyFont="1" applyFill="1" applyAlignment="1">
      <alignment horizontal="center"/>
    </xf>
    <xf numFmtId="166" fontId="30" fillId="0" borderId="0" xfId="1" applyNumberFormat="1" applyFont="1" applyFill="1" applyBorder="1" applyAlignment="1">
      <alignment horizontal="center"/>
    </xf>
    <xf numFmtId="0" fontId="30" fillId="0" borderId="0" xfId="222" applyFont="1" applyFill="1" applyBorder="1" applyAlignment="1">
      <alignment horizontal="center"/>
    </xf>
    <xf numFmtId="0" fontId="50" fillId="0" borderId="0" xfId="235" applyFont="1" applyFill="1" applyAlignment="1">
      <alignment horizontal="center"/>
    </xf>
    <xf numFmtId="0" fontId="50" fillId="32" borderId="0" xfId="0" applyNumberFormat="1" applyFont="1" applyFill="1" applyAlignment="1">
      <alignment horizontal="center"/>
    </xf>
    <xf numFmtId="0" fontId="50" fillId="32" borderId="0" xfId="235" quotePrefix="1" applyFont="1" applyFill="1" applyAlignment="1">
      <alignment horizontal="center"/>
    </xf>
    <xf numFmtId="0" fontId="50" fillId="32" borderId="0" xfId="235" applyFont="1" applyFill="1" applyAlignment="1">
      <alignment horizontal="center"/>
    </xf>
    <xf numFmtId="166" fontId="50" fillId="32" borderId="0" xfId="1" applyNumberFormat="1" applyFont="1" applyFill="1" applyBorder="1" applyAlignment="1">
      <alignment horizontal="center"/>
    </xf>
    <xf numFmtId="166" fontId="50" fillId="32" borderId="0" xfId="1" applyNumberFormat="1" applyFont="1" applyFill="1" applyBorder="1"/>
    <xf numFmtId="166" fontId="30" fillId="32" borderId="0" xfId="1" applyNumberFormat="1" applyFont="1" applyFill="1" applyBorder="1"/>
    <xf numFmtId="0" fontId="50" fillId="32" borderId="0" xfId="235" applyNumberFormat="1" applyFont="1" applyFill="1" applyBorder="1"/>
    <xf numFmtId="0" fontId="50" fillId="55" borderId="0" xfId="235" applyFont="1" applyFill="1" applyBorder="1"/>
    <xf numFmtId="166" fontId="50" fillId="55" borderId="0" xfId="1" applyNumberFormat="1" applyFont="1" applyFill="1" applyBorder="1"/>
    <xf numFmtId="0" fontId="50" fillId="55" borderId="0" xfId="235" applyNumberFormat="1" applyFont="1" applyFill="1" applyBorder="1"/>
  </cellXfs>
  <cellStyles count="358">
    <cellStyle name="_HSBC Seguros Diciembre 12" xfId="3"/>
    <cellStyle name="_HSBC Seguros Diciembre 12_Estados Financieros - HSBC Seguros -agosto 2013" xfId="4"/>
    <cellStyle name="_x0003_¶?°?‘}É" xfId="5"/>
    <cellStyle name="_x0003_¶?°?‘}É 2" xfId="6"/>
    <cellStyle name="20% - Accent1" xfId="7"/>
    <cellStyle name="20% - Accent1 2" xfId="8"/>
    <cellStyle name="20% - Accent2" xfId="9"/>
    <cellStyle name="20% - Accent2 2" xfId="10"/>
    <cellStyle name="20% - Accent3" xfId="11"/>
    <cellStyle name="20% - Accent3 2" xfId="12"/>
    <cellStyle name="20% - Accent4" xfId="13"/>
    <cellStyle name="20% - Accent4 2" xfId="14"/>
    <cellStyle name="20% - Accent5" xfId="15"/>
    <cellStyle name="20% - Accent5 2" xfId="16"/>
    <cellStyle name="20% - Accent6" xfId="17"/>
    <cellStyle name="20% - Accent6 2" xfId="18"/>
    <cellStyle name="20% - Énfasis1 2" xfId="19"/>
    <cellStyle name="20% - Énfasis1 2 2" xfId="20"/>
    <cellStyle name="20% - Énfasis1 3" xfId="21"/>
    <cellStyle name="20% - Énfasis1 3 2" xfId="22"/>
    <cellStyle name="20% - Énfasis1 4" xfId="23"/>
    <cellStyle name="20% - Énfasis2 2" xfId="24"/>
    <cellStyle name="20% - Énfasis2 2 2" xfId="25"/>
    <cellStyle name="20% - Énfasis2 3" xfId="26"/>
    <cellStyle name="20% - Énfasis2 3 2" xfId="27"/>
    <cellStyle name="20% - Énfasis2 4" xfId="28"/>
    <cellStyle name="20% - Énfasis3 2" xfId="29"/>
    <cellStyle name="20% - Énfasis3 2 2" xfId="30"/>
    <cellStyle name="20% - Énfasis3 3" xfId="31"/>
    <cellStyle name="20% - Énfasis3 3 2" xfId="32"/>
    <cellStyle name="20% - Énfasis3 4" xfId="33"/>
    <cellStyle name="20% - Énfasis4 2" xfId="34"/>
    <cellStyle name="20% - Énfasis4 2 2" xfId="35"/>
    <cellStyle name="20% - Énfasis4 3" xfId="36"/>
    <cellStyle name="20% - Énfasis4 3 2" xfId="37"/>
    <cellStyle name="20% - Énfasis4 4" xfId="38"/>
    <cellStyle name="20% - Énfasis5 2" xfId="39"/>
    <cellStyle name="20% - Énfasis5 2 2" xfId="40"/>
    <cellStyle name="20% - Énfasis5 3" xfId="41"/>
    <cellStyle name="20% - Énfasis5 3 2" xfId="42"/>
    <cellStyle name="20% - Énfasis5 4" xfId="304"/>
    <cellStyle name="20% - Énfasis6 2" xfId="43"/>
    <cellStyle name="20% - Énfasis6 2 2" xfId="44"/>
    <cellStyle name="20% - Énfasis6 3" xfId="45"/>
    <cellStyle name="20% - Énfasis6 3 2" xfId="46"/>
    <cellStyle name="20% - Énfasis6 4" xfId="47"/>
    <cellStyle name="40% - Accent1" xfId="48"/>
    <cellStyle name="40% - Accent1 2" xfId="49"/>
    <cellStyle name="40% - Accent2" xfId="50"/>
    <cellStyle name="40% - Accent2 2" xfId="51"/>
    <cellStyle name="40% - Accent3" xfId="52"/>
    <cellStyle name="40% - Accent3 2" xfId="53"/>
    <cellStyle name="40% - Accent4" xfId="54"/>
    <cellStyle name="40% - Accent4 2" xfId="55"/>
    <cellStyle name="40% - Accent5" xfId="56"/>
    <cellStyle name="40% - Accent5 2" xfId="57"/>
    <cellStyle name="40% - Accent6" xfId="58"/>
    <cellStyle name="40% - Accent6 2" xfId="59"/>
    <cellStyle name="40% - Énfasis1 2" xfId="60"/>
    <cellStyle name="40% - Énfasis1 2 2" xfId="61"/>
    <cellStyle name="40% - Énfasis1 3" xfId="62"/>
    <cellStyle name="40% - Énfasis1 3 2" xfId="63"/>
    <cellStyle name="40% - Énfasis1 4" xfId="64"/>
    <cellStyle name="40% - Énfasis2 2" xfId="65"/>
    <cellStyle name="40% - Énfasis2 2 2" xfId="66"/>
    <cellStyle name="40% - Énfasis2 3" xfId="67"/>
    <cellStyle name="40% - Énfasis2 3 2" xfId="68"/>
    <cellStyle name="40% - Énfasis2 4" xfId="305"/>
    <cellStyle name="40% - Énfasis3 2" xfId="69"/>
    <cellStyle name="40% - Énfasis3 2 2" xfId="70"/>
    <cellStyle name="40% - Énfasis3 3" xfId="71"/>
    <cellStyle name="40% - Énfasis3 3 2" xfId="72"/>
    <cellStyle name="40% - Énfasis3 4" xfId="73"/>
    <cellStyle name="40% - Énfasis4 2" xfId="74"/>
    <cellStyle name="40% - Énfasis4 2 2" xfId="75"/>
    <cellStyle name="40% - Énfasis4 3" xfId="76"/>
    <cellStyle name="40% - Énfasis4 3 2" xfId="77"/>
    <cellStyle name="40% - Énfasis4 4" xfId="78"/>
    <cellStyle name="40% - Énfasis5 2" xfId="79"/>
    <cellStyle name="40% - Énfasis5 2 2" xfId="80"/>
    <cellStyle name="40% - Énfasis5 3" xfId="81"/>
    <cellStyle name="40% - Énfasis5 3 2" xfId="82"/>
    <cellStyle name="40% - Énfasis5 4" xfId="83"/>
    <cellStyle name="40% - Énfasis6 2" xfId="84"/>
    <cellStyle name="40% - Énfasis6 2 2" xfId="85"/>
    <cellStyle name="40% - Énfasis6 3" xfId="86"/>
    <cellStyle name="40% - Énfasis6 3 2" xfId="87"/>
    <cellStyle name="40% - Énfasis6 4" xfId="88"/>
    <cellStyle name="60% - Accent1" xfId="89"/>
    <cellStyle name="60% - Accent1 2" xfId="90"/>
    <cellStyle name="60% - Accent2" xfId="91"/>
    <cellStyle name="60% - Accent2 2" xfId="92"/>
    <cellStyle name="60% - Accent3" xfId="93"/>
    <cellStyle name="60% - Accent3 2" xfId="94"/>
    <cellStyle name="60% - Accent4" xfId="95"/>
    <cellStyle name="60% - Accent4 2" xfId="96"/>
    <cellStyle name="60% - Accent5" xfId="97"/>
    <cellStyle name="60% - Accent5 2" xfId="98"/>
    <cellStyle name="60% - Accent6" xfId="99"/>
    <cellStyle name="60% - Accent6 2" xfId="100"/>
    <cellStyle name="60% - Énfasis1 2" xfId="101"/>
    <cellStyle name="60% - Énfasis1 3" xfId="102"/>
    <cellStyle name="60% - Énfasis2 2" xfId="103"/>
    <cellStyle name="60% - Énfasis2 3" xfId="104"/>
    <cellStyle name="60% - Énfasis3 2" xfId="105"/>
    <cellStyle name="60% - Énfasis3 3" xfId="106"/>
    <cellStyle name="60% - Énfasis4 2" xfId="107"/>
    <cellStyle name="60% - Énfasis4 3" xfId="108"/>
    <cellStyle name="60% - Énfasis5 2" xfId="109"/>
    <cellStyle name="60% - Énfasis5 3" xfId="110"/>
    <cellStyle name="60% - Énfasis6 2" xfId="111"/>
    <cellStyle name="60% - Énfasis6 3" xfId="112"/>
    <cellStyle name="Accent1" xfId="113"/>
    <cellStyle name="Accent1 2" xfId="114"/>
    <cellStyle name="Accent2" xfId="115"/>
    <cellStyle name="Accent2 2" xfId="116"/>
    <cellStyle name="Accent3" xfId="117"/>
    <cellStyle name="Accent3 2" xfId="118"/>
    <cellStyle name="Accent4" xfId="119"/>
    <cellStyle name="Accent4 2" xfId="120"/>
    <cellStyle name="Accent5" xfId="121"/>
    <cellStyle name="Accent5 2" xfId="122"/>
    <cellStyle name="Accent6" xfId="123"/>
    <cellStyle name="Accent6 2" xfId="124"/>
    <cellStyle name="Accounting without underline" xfId="300"/>
    <cellStyle name="Bad" xfId="125"/>
    <cellStyle name="Bad 2" xfId="126"/>
    <cellStyle name="Buena" xfId="333"/>
    <cellStyle name="Buena 2" xfId="127"/>
    <cellStyle name="Buena 3" xfId="128"/>
    <cellStyle name="CalcNum" xfId="129"/>
    <cellStyle name="CalcNum 2" xfId="130"/>
    <cellStyle name="Calculation" xfId="131"/>
    <cellStyle name="Calculation 2" xfId="132"/>
    <cellStyle name="Cálculo 2" xfId="133"/>
    <cellStyle name="Cálculo 3" xfId="134"/>
    <cellStyle name="Celda de comprobación 2" xfId="135"/>
    <cellStyle name="Celda de comprobación 3" xfId="306"/>
    <cellStyle name="Celda de comprobación 4" xfId="334"/>
    <cellStyle name="Celda vinculada 2" xfId="136"/>
    <cellStyle name="Celda vinculada 3" xfId="137"/>
    <cellStyle name="Check Cell" xfId="285"/>
    <cellStyle name="Check Cell 2" xfId="138"/>
    <cellStyle name="Check Cell 3" xfId="353"/>
    <cellStyle name="Comma 2" xfId="139"/>
    <cellStyle name="Comma 2 2" xfId="140"/>
    <cellStyle name="Comma 2 2 2" xfId="141"/>
    <cellStyle name="Comma 2 2 2 2" xfId="346"/>
    <cellStyle name="Comma 2 2 3" xfId="307"/>
    <cellStyle name="Comma 2 3" xfId="142"/>
    <cellStyle name="Comma 2_Archivo de Elimeys" xfId="143"/>
    <cellStyle name="Comma 3" xfId="144"/>
    <cellStyle name="Comma 3 2" xfId="145"/>
    <cellStyle name="Comma 4" xfId="146"/>
    <cellStyle name="Comma 5" xfId="147"/>
    <cellStyle name="Comma 6" xfId="148"/>
    <cellStyle name="Comma_31may_PNM_REPSICOBI_SDEMP24006-May09" xfId="354"/>
    <cellStyle name="Currency with doble underline" xfId="302"/>
    <cellStyle name="Currency_Book1" xfId="355"/>
    <cellStyle name="Encabezado 4 2" xfId="149"/>
    <cellStyle name="Encabezado 4 3" xfId="150"/>
    <cellStyle name="Énfasis1 2" xfId="151"/>
    <cellStyle name="Énfasis1 3" xfId="152"/>
    <cellStyle name="Énfasis2 2" xfId="153"/>
    <cellStyle name="Énfasis2 3" xfId="154"/>
    <cellStyle name="Énfasis3 2" xfId="155"/>
    <cellStyle name="Énfasis3 3" xfId="156"/>
    <cellStyle name="Énfasis4 2" xfId="157"/>
    <cellStyle name="Énfasis4 3" xfId="158"/>
    <cellStyle name="Énfasis5 2" xfId="159"/>
    <cellStyle name="Énfasis5 3" xfId="308"/>
    <cellStyle name="Énfasis6 2" xfId="160"/>
    <cellStyle name="Énfasis6 3" xfId="161"/>
    <cellStyle name="Entrada 2" xfId="162"/>
    <cellStyle name="Entrada 3" xfId="163"/>
    <cellStyle name="Estilo 1" xfId="164"/>
    <cellStyle name="Estilo 1 2" xfId="165"/>
    <cellStyle name="Estilo 1 2 2" xfId="166"/>
    <cellStyle name="Euro" xfId="167"/>
    <cellStyle name="Euro 2" xfId="168"/>
    <cellStyle name="Euro 2 2" xfId="324"/>
    <cellStyle name="Euro 3" xfId="309"/>
    <cellStyle name="Explanatory Text" xfId="169"/>
    <cellStyle name="Explanatory Text 2" xfId="170"/>
    <cellStyle name="Followed Hyperlink" xfId="286"/>
    <cellStyle name="Good" xfId="287"/>
    <cellStyle name="Good 2" xfId="171"/>
    <cellStyle name="Grand_total_no" xfId="172"/>
    <cellStyle name="GrandTotal" xfId="173"/>
    <cellStyle name="GTotalInputNum" xfId="174"/>
    <cellStyle name="GTotalNum" xfId="175"/>
    <cellStyle name="Heading 1" xfId="176"/>
    <cellStyle name="Heading 1 2" xfId="177"/>
    <cellStyle name="Heading 2" xfId="178"/>
    <cellStyle name="Heading 2 2" xfId="179"/>
    <cellStyle name="Heading 3" xfId="180"/>
    <cellStyle name="Heading 3 2" xfId="181"/>
    <cellStyle name="Heading 4" xfId="288"/>
    <cellStyle name="Heading 4 2" xfId="182"/>
    <cellStyle name="Hyperlink" xfId="289"/>
    <cellStyle name="Incorrecto 2" xfId="183"/>
    <cellStyle name="Incorrecto 3" xfId="184"/>
    <cellStyle name="Input" xfId="290"/>
    <cellStyle name="Input 2" xfId="185"/>
    <cellStyle name="InputGTotal" xfId="186"/>
    <cellStyle name="InputGTotal 2" xfId="335"/>
    <cellStyle name="InputNum" xfId="187"/>
    <cellStyle name="InputTotal" xfId="188"/>
    <cellStyle name="Linked Cell" xfId="291"/>
    <cellStyle name="Linked Cell 2" xfId="189"/>
    <cellStyle name="Millares" xfId="1" builtinId="3"/>
    <cellStyle name="Millares 10" xfId="190"/>
    <cellStyle name="Millares 2" xfId="191"/>
    <cellStyle name="Millares 2 2" xfId="192"/>
    <cellStyle name="Millares 2 2 2" xfId="323"/>
    <cellStyle name="Millares 2 3" xfId="193"/>
    <cellStyle name="Millares 2 3 2" xfId="352"/>
    <cellStyle name="Millares 3" xfId="194"/>
    <cellStyle name="Millares 3 2" xfId="195"/>
    <cellStyle name="Millares 3 2 2" xfId="299"/>
    <cellStyle name="Millares 4" xfId="196"/>
    <cellStyle name="Millares 4 2" xfId="197"/>
    <cellStyle name="Millares 4 2 2" xfId="325"/>
    <cellStyle name="Millares 4 2 3" xfId="349"/>
    <cellStyle name="Millares 4 3" xfId="198"/>
    <cellStyle name="Millares 4 4" xfId="321"/>
    <cellStyle name="Millares 5" xfId="199"/>
    <cellStyle name="Millares 5 18" xfId="200"/>
    <cellStyle name="Millares 5 2" xfId="2"/>
    <cellStyle name="Millares 5 2 2" xfId="301"/>
    <cellStyle name="Millares 5 2 3" xfId="350"/>
    <cellStyle name="Millares 5 3" xfId="345"/>
    <cellStyle name="Millares 6" xfId="201"/>
    <cellStyle name="Millares 6 2" xfId="326"/>
    <cellStyle name="Millares 6 3" xfId="351"/>
    <cellStyle name="Millares 7" xfId="202"/>
    <cellStyle name="Millares 8" xfId="292"/>
    <cellStyle name="Millares 9" xfId="332"/>
    <cellStyle name="Moneda 2" xfId="203"/>
    <cellStyle name="Moneda 2 2" xfId="204"/>
    <cellStyle name="Moneda 3" xfId="205"/>
    <cellStyle name="Moneda 3 2" xfId="298"/>
    <cellStyle name="Moneda 4" xfId="206"/>
    <cellStyle name="Neutral 2" xfId="207"/>
    <cellStyle name="Neutral 2 2" xfId="311"/>
    <cellStyle name="Neutral 3" xfId="208"/>
    <cellStyle name="Neutral 4" xfId="310"/>
    <cellStyle name="Normal" xfId="0" builtinId="0"/>
    <cellStyle name="Normal 10" xfId="209"/>
    <cellStyle name="Normal 10 2" xfId="322"/>
    <cellStyle name="Normal 11" xfId="210"/>
    <cellStyle name="Normal 11 2" xfId="327"/>
    <cellStyle name="Normal 12" xfId="211"/>
    <cellStyle name="Normal 13" xfId="293"/>
    <cellStyle name="Normal 14" xfId="294"/>
    <cellStyle name="Normal 15" xfId="297"/>
    <cellStyle name="Normal 16" xfId="303"/>
    <cellStyle name="Normal 16 2" xfId="330"/>
    <cellStyle name="Normal 17" xfId="331"/>
    <cellStyle name="Normal 194" xfId="212"/>
    <cellStyle name="Normal 2" xfId="213"/>
    <cellStyle name="Normal 2 2" xfId="214"/>
    <cellStyle name="Normal 2 2 2" xfId="313"/>
    <cellStyle name="Normal 2 3" xfId="215"/>
    <cellStyle name="Normal 2 3 2" xfId="216"/>
    <cellStyle name="Normal 2 4" xfId="217"/>
    <cellStyle name="Normal 2 5" xfId="312"/>
    <cellStyle name="Normal 2_03-13 HSBC LEASING, S.A." xfId="218"/>
    <cellStyle name="Normal 3" xfId="219"/>
    <cellStyle name="Normal 3 2" xfId="220"/>
    <cellStyle name="Normal 3 3" xfId="221"/>
    <cellStyle name="Normal 4" xfId="222"/>
    <cellStyle name="Normal 4 2" xfId="223"/>
    <cellStyle name="Normal 5" xfId="224"/>
    <cellStyle name="Normal 5 2" xfId="225"/>
    <cellStyle name="Normal 6" xfId="226"/>
    <cellStyle name="Normal 6 2" xfId="227"/>
    <cellStyle name="Normal 6 2 2" xfId="328"/>
    <cellStyle name="Normal 7" xfId="228"/>
    <cellStyle name="Normal 7 2" xfId="229"/>
    <cellStyle name="Normal 8" xfId="230"/>
    <cellStyle name="Normal 8 2" xfId="231"/>
    <cellStyle name="Normal 9" xfId="232"/>
    <cellStyle name="Normal 9 2" xfId="320"/>
    <cellStyle name="Normal_Con300600BDI" xfId="233"/>
    <cellStyle name="Normal_CONSEPT20012" xfId="234"/>
    <cellStyle name="Normal_FORMATO DE INFORMES PBI JUN 07-AUDITADOS KPMG" xfId="235"/>
    <cellStyle name="Normal_Libro2_CONSOLIDADO VAN DYKE Y SUBSIDIARIA NOVIEMBRE 06" xfId="236"/>
    <cellStyle name="Notas 2" xfId="237"/>
    <cellStyle name="Notas 3" xfId="238"/>
    <cellStyle name="Notas 3 2" xfId="239"/>
    <cellStyle name="Notas 4" xfId="240"/>
    <cellStyle name="Note" xfId="295"/>
    <cellStyle name="Note 2" xfId="241"/>
    <cellStyle name="Output" xfId="242"/>
    <cellStyle name="Output 2" xfId="243"/>
    <cellStyle name="Percent 2" xfId="244"/>
    <cellStyle name="Percent 2 2" xfId="245"/>
    <cellStyle name="Percent 2 2 2" xfId="246"/>
    <cellStyle name="Percent 2 2 2 2" xfId="348"/>
    <cellStyle name="Percent 2 2 3" xfId="337"/>
    <cellStyle name="Percent 2 3" xfId="247"/>
    <cellStyle name="Percent 2 3 2" xfId="347"/>
    <cellStyle name="Percent 2 4" xfId="336"/>
    <cellStyle name="Percent 3" xfId="248"/>
    <cellStyle name="Percent 3 2" xfId="338"/>
    <cellStyle name="Porcentaje 2" xfId="249"/>
    <cellStyle name="Porcentaje 2 2" xfId="356"/>
    <cellStyle name="Porcentaje 3" xfId="329"/>
    <cellStyle name="Porcentaje 4" xfId="339"/>
    <cellStyle name="Porcentual 2" xfId="250"/>
    <cellStyle name="Porcentual 2 2" xfId="251"/>
    <cellStyle name="Porcentual 2 2 2" xfId="357"/>
    <cellStyle name="Porcentual 2 3" xfId="340"/>
    <cellStyle name="RETURN No." xfId="252"/>
    <cellStyle name="RETURN No. 2" xfId="341"/>
    <cellStyle name="Salida 2" xfId="253"/>
    <cellStyle name="Salida 3" xfId="254"/>
    <cellStyle name="SAR heading" xfId="255"/>
    <cellStyle name="SAR heading 2" xfId="342"/>
    <cellStyle name="SAR sub-heading" xfId="256"/>
    <cellStyle name="SAR sub-heading 2" xfId="343"/>
    <cellStyle name="Schedule" xfId="257"/>
    <cellStyle name="Schedule 2" xfId="258"/>
    <cellStyle name="ScheduleTitle" xfId="259"/>
    <cellStyle name="Style 1" xfId="260"/>
    <cellStyle name="Style 1 2" xfId="261"/>
    <cellStyle name="Sub_total_desc" xfId="262"/>
    <cellStyle name="Subsubtitle" xfId="263"/>
    <cellStyle name="Subtitle" xfId="264"/>
    <cellStyle name="SubtotalNum" xfId="265"/>
    <cellStyle name="SubtotalNum 2" xfId="266"/>
    <cellStyle name="Texto de advertencia 2" xfId="267"/>
    <cellStyle name="Texto de advertencia 3" xfId="314"/>
    <cellStyle name="Texto explicativo 2" xfId="268"/>
    <cellStyle name="Texto explicativo 3" xfId="315"/>
    <cellStyle name="Title" xfId="269"/>
    <cellStyle name="Title 2" xfId="270"/>
    <cellStyle name="Title 3" xfId="271"/>
    <cellStyle name="Título 1" xfId="344"/>
    <cellStyle name="Título 1 2" xfId="272"/>
    <cellStyle name="Título 1 3" xfId="273"/>
    <cellStyle name="Título 2 2" xfId="274"/>
    <cellStyle name="Título 2 3" xfId="275"/>
    <cellStyle name="Título 3 2" xfId="276"/>
    <cellStyle name="Título 3 3" xfId="277"/>
    <cellStyle name="Título 4" xfId="278"/>
    <cellStyle name="Título 4 2" xfId="317"/>
    <cellStyle name="Título 5" xfId="279"/>
    <cellStyle name="Título 6" xfId="316"/>
    <cellStyle name="Total 2" xfId="280"/>
    <cellStyle name="Total 2 2" xfId="319"/>
    <cellStyle name="Total 3" xfId="281"/>
    <cellStyle name="Total 4" xfId="318"/>
    <cellStyle name="TotalNum" xfId="282"/>
    <cellStyle name="Warning Text" xfId="296"/>
    <cellStyle name="Warning Text 2" xfId="283"/>
    <cellStyle name="Xref" xfId="284"/>
  </cellStyles>
  <dxfs count="1">
    <dxf>
      <numFmt numFmtId="35" formatCode="_(* #,##0.00_);_(* \(#,##0.00\);_(* &quot;-&quot;??_);_(@_)"/>
    </dxf>
  </dxfs>
  <tableStyles count="0" defaultTableStyle="TableStyleMedium2" defaultPivotStyle="PivotStyleLight16"/>
  <colors>
    <mruColors>
      <color rgb="FFFFFFCC"/>
      <color rgb="FF99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istmo\Marzo%202005\CONSOLIDADO%203103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Back%20Up%20Planeacion\2006\Informaci&#243;n%20Gerencial\Modelos\Modelo%20Medios%20de%20Pago\Abril%20MP\Balance%20Base%20Medios%20de%20Pag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_dir_general\contabil\windows\TEMP\notesD55CAA\Informe_de_Liquidez%2012%20de%20diciembre%20de%202005(sin%20est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CCION%20DE%20CONTABILIDAD_NE\EEFF%20Cons%20&amp;%20Subs%20Locales\2015\09-Sept15\DIVERSOS\EF%20FORMATOS-SUBSIDIARIAS%20SEPT.%202015\Securities\Papeles%20de%20Trabajo\FLUJO%20SECURITIES%20MARZO.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Reportes\Consolidado%20Mensual%20de%20Inversiones\10%20Octubre\081031-INV%20Panam&#2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DOCUME~1\43420750\LOCALS~1\Temp\Directorio%20temporal%201%20para%20Formato%20de%20Anexo%20%23%2045-Pasivos%20financieros.xls.zip\Banistmo\Marzo%202005\CONSOLIDADO%203103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ja8106.hlah\My%20Documents\Juanca\Saldo%20de%20corresponsales\Monitoreo%20Saldos\2009\091001%20Monitoreo%20del%20sald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ab5712\Desktop\080829-IN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~1\04JB77~1.HLA\LOCALS~1\Temp\notes617BC3\Plantilla%20DASE%20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Documents%20and%20Settings\04ab5712\My%20Documents\ANA%20BURGOS\Inversiones%20Propias%20Banco\ESTADOS%20DE%20PORTAFOLIO\080930-IN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mv\Portafolio%202007\Port.consol%20Panama%202007\Portafolio%20Consolidado%200807%20prueb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Lmv\Portafolio%202007\Port.consol%20Panama%202007\Portafolio%20Consolidado%200807%20prueb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%20Up%20Planeacion\2006\Informaci&#243;n%20Gerencial\Modelos\Modelo%20Medios%20de%20Pago\Abril%20MP\Balance%20Base%20Medios%20de%20Pa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Renglones"/>
      <sheetName val="Información externa"/>
      <sheetName val="DefILiquidos"/>
      <sheetName val="DefILiquidosSuper"/>
      <sheetName val="DefILiquidosC100"/>
      <sheetName val="ForzarRubros"/>
      <sheetName val="Estadísticas"/>
      <sheetName val="Ajustes"/>
      <sheetName val="DetalleFlujoCOP"/>
      <sheetName val="DetalleFlujoUSD"/>
      <sheetName val="Reporte"/>
      <sheetName val="Indicadores"/>
      <sheetName val="Gra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.14"/>
      <sheetName val="Estado de Resultados Dic.14"/>
      <sheetName val="Flujo de Efectivo Dic.14"/>
      <sheetName val="Hola de Trabajo Dic.14"/>
      <sheetName val="Balance marzo 15"/>
      <sheetName val="Estado de Resultados MARZO15"/>
      <sheetName val="Flujo de Efectivo Marzo 15"/>
      <sheetName val="Hola de Trabajo Marzo 15"/>
      <sheetName val="ESTADO FINANCIERO DIC 2014"/>
      <sheetName val="Estado de Utilidades Int. "/>
      <sheetName val="Patrimonio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Hoja3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>
        <row r="1">
          <cell r="AC1" t="str">
            <v>Emisor</v>
          </cell>
        </row>
        <row r="2">
          <cell r="AC2" t="str">
            <v>BCCR</v>
          </cell>
        </row>
        <row r="3">
          <cell r="AC3" t="str">
            <v>Ministerio de Hacienda</v>
          </cell>
        </row>
        <row r="4">
          <cell r="AC4" t="str">
            <v>BNCR</v>
          </cell>
        </row>
        <row r="5">
          <cell r="AC5" t="str">
            <v>BCR</v>
          </cell>
        </row>
        <row r="6">
          <cell r="AC6" t="str">
            <v>INTERBOLSA SOC ADMIN DE FONDOS</v>
          </cell>
        </row>
        <row r="7">
          <cell r="AC7" t="str">
            <v>CORBA</v>
          </cell>
        </row>
        <row r="8">
          <cell r="AC8" t="str">
            <v>SCOTIABANK</v>
          </cell>
        </row>
        <row r="9">
          <cell r="AC9" t="str">
            <v>TBANK</v>
          </cell>
        </row>
        <row r="10">
          <cell r="AC10" t="str">
            <v>FONECAFE</v>
          </cell>
        </row>
        <row r="11">
          <cell r="AC11" t="str">
            <v>MIB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 meta"/>
      <sheetName val="mov"/>
      <sheetName val="metaEfectivo"/>
      <sheetName val="Ccbal"/>
      <sheetName val="bIndividual"/>
      <sheetName val="bCorporativ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1040200022</v>
          </cell>
          <cell r="C2" t="str">
            <v>BANCO CENTRAL DE COSTA</v>
          </cell>
          <cell r="D2">
            <v>127199698.67</v>
          </cell>
        </row>
        <row r="3">
          <cell r="B3">
            <v>10419000341</v>
          </cell>
          <cell r="C3" t="str">
            <v>BANCO CENTRAL DE COSTA</v>
          </cell>
          <cell r="D3">
            <v>1496268.62</v>
          </cell>
        </row>
        <row r="4">
          <cell r="B4">
            <v>1040100016</v>
          </cell>
          <cell r="C4" t="str">
            <v>BANCO CENTRAL DE COSTA</v>
          </cell>
          <cell r="D4">
            <v>19752451213.82</v>
          </cell>
        </row>
        <row r="5">
          <cell r="B5">
            <v>862010</v>
          </cell>
          <cell r="C5" t="str">
            <v>BANCO DE COSTA RICA</v>
          </cell>
          <cell r="D5">
            <v>625041.14</v>
          </cell>
        </row>
        <row r="6">
          <cell r="B6">
            <v>1100203</v>
          </cell>
          <cell r="C6" t="str">
            <v>BANCO DE COSTA RICA</v>
          </cell>
          <cell r="D6">
            <v>259556361.19999999</v>
          </cell>
        </row>
        <row r="7">
          <cell r="B7">
            <v>2352281</v>
          </cell>
          <cell r="C7" t="str">
            <v>BANCO DE COSTA RICA</v>
          </cell>
          <cell r="D7">
            <v>0</v>
          </cell>
        </row>
        <row r="8">
          <cell r="B8">
            <v>1701205106008</v>
          </cell>
          <cell r="C8" t="str">
            <v>BANCO CREDITO AGRICOLA</v>
          </cell>
          <cell r="D8">
            <v>34686083.82</v>
          </cell>
        </row>
        <row r="9">
          <cell r="B9">
            <v>1701221106008</v>
          </cell>
          <cell r="C9" t="str">
            <v>BANCO CREDITO AGRICOLA</v>
          </cell>
          <cell r="D9">
            <v>1987805.42</v>
          </cell>
        </row>
        <row r="10">
          <cell r="B10">
            <v>1701206106008</v>
          </cell>
          <cell r="C10" t="str">
            <v>BANCO CREDITO AGRICOLA</v>
          </cell>
          <cell r="D10">
            <v>7192345773.2700005</v>
          </cell>
        </row>
        <row r="11">
          <cell r="B11">
            <v>100030008000713</v>
          </cell>
          <cell r="C11" t="str">
            <v>BANCO NACIONAL DE COST</v>
          </cell>
          <cell r="D11">
            <v>0</v>
          </cell>
        </row>
        <row r="12">
          <cell r="B12">
            <v>27833000388</v>
          </cell>
          <cell r="C12" t="str">
            <v>PRIMER BANCO DEL ISTMO</v>
          </cell>
          <cell r="D12">
            <v>46495605.979999997</v>
          </cell>
        </row>
        <row r="13">
          <cell r="B13">
            <v>156850</v>
          </cell>
          <cell r="C13" t="str">
            <v>HSBC BANK NEW YORK U S</v>
          </cell>
          <cell r="D13">
            <v>52715251.039999999</v>
          </cell>
        </row>
        <row r="14">
          <cell r="B14">
            <v>99000214806</v>
          </cell>
          <cell r="C14" t="str">
            <v>INTERNATIONAL BANK OF</v>
          </cell>
          <cell r="D14">
            <v>0</v>
          </cell>
        </row>
        <row r="15">
          <cell r="B15">
            <v>18098506</v>
          </cell>
          <cell r="C15" t="str">
            <v>AMERICAN EXPRESS BANK</v>
          </cell>
          <cell r="D15">
            <v>1589048.72</v>
          </cell>
        </row>
        <row r="16">
          <cell r="B16">
            <v>499080069330088</v>
          </cell>
          <cell r="C16" t="str">
            <v>DRESDNER BANK AG- FRAN</v>
          </cell>
          <cell r="D16">
            <v>681555.66</v>
          </cell>
        </row>
        <row r="17">
          <cell r="B17">
            <v>40051568441789</v>
          </cell>
          <cell r="C17" t="str">
            <v>HSBC BANK PLC LONDRES</v>
          </cell>
          <cell r="D17">
            <v>4879266.28</v>
          </cell>
        </row>
        <row r="18">
          <cell r="B18">
            <v>8900060573</v>
          </cell>
          <cell r="C18" t="str">
            <v>BANK OF NEW YORK USA</v>
          </cell>
          <cell r="D18">
            <v>3634519.4</v>
          </cell>
        </row>
        <row r="19">
          <cell r="B19">
            <v>1901029560</v>
          </cell>
          <cell r="C19" t="str">
            <v>BANK OF AMERICA, LOS A</v>
          </cell>
          <cell r="D19">
            <v>2767566.79</v>
          </cell>
        </row>
        <row r="20">
          <cell r="B20">
            <v>1901632130</v>
          </cell>
          <cell r="C20" t="str">
            <v>BANK OF AMERICA NATION</v>
          </cell>
          <cell r="D20">
            <v>774456.75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arámetros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/>
      <sheetData sheetId="1" refreshError="1">
        <row r="1">
          <cell r="E1" t="str">
            <v>MET</v>
          </cell>
          <cell r="K1" t="str">
            <v>MET</v>
          </cell>
          <cell r="Q1" t="str">
            <v>MET</v>
          </cell>
          <cell r="W1" t="str">
            <v>MET</v>
          </cell>
        </row>
        <row r="2">
          <cell r="A2">
            <v>39690</v>
          </cell>
          <cell r="C2">
            <v>554.54</v>
          </cell>
          <cell r="E2" t="str">
            <v>1BCCRRTFIJ</v>
          </cell>
          <cell r="K2">
            <v>0</v>
          </cell>
          <cell r="Q2" t="str">
            <v>1BCCRRTFIJ</v>
          </cell>
          <cell r="W2" t="str">
            <v>1BCCRRTFIJ</v>
          </cell>
        </row>
        <row r="3">
          <cell r="E3" t="str">
            <v>1GRTFIJ</v>
          </cell>
          <cell r="K3">
            <v>0</v>
          </cell>
          <cell r="Q3" t="str">
            <v>1GRTFIJ</v>
          </cell>
          <cell r="W3" t="str">
            <v>1Ministerio de HaciendaRTFIJ</v>
          </cell>
        </row>
        <row r="4">
          <cell r="E4" t="str">
            <v>1BNCRRTFIJ</v>
          </cell>
          <cell r="K4">
            <v>0</v>
          </cell>
          <cell r="Q4" t="str">
            <v>1BNCRRTFIJ</v>
          </cell>
          <cell r="W4" t="str">
            <v>1BNCRRTFIJ</v>
          </cell>
        </row>
        <row r="5">
          <cell r="E5" t="str">
            <v>1BCRRTFIJ</v>
          </cell>
          <cell r="K5">
            <v>0</v>
          </cell>
          <cell r="Q5" t="str">
            <v>1BCRRTFIJ</v>
          </cell>
          <cell r="W5" t="str">
            <v>1BCRRTFIJ</v>
          </cell>
        </row>
        <row r="6">
          <cell r="E6" t="str">
            <v>1BCCRRECO</v>
          </cell>
          <cell r="K6">
            <v>0</v>
          </cell>
          <cell r="Q6" t="str">
            <v>1SCOTIRTFIJ</v>
          </cell>
          <cell r="W6" t="str">
            <v>1BCCRRECO</v>
          </cell>
        </row>
        <row r="7">
          <cell r="E7" t="str">
            <v>1GRECO</v>
          </cell>
          <cell r="K7">
            <v>0</v>
          </cell>
          <cell r="Q7" t="str">
            <v>2BCCRRTFIJ</v>
          </cell>
          <cell r="W7" t="str">
            <v>1Ministerio de HaciendaRECO</v>
          </cell>
        </row>
        <row r="8">
          <cell r="E8" t="str">
            <v>1MIBRECO</v>
          </cell>
          <cell r="K8">
            <v>0</v>
          </cell>
          <cell r="Q8" t="str">
            <v>2GRTFIJ</v>
          </cell>
          <cell r="W8" t="str">
            <v>1MIBRECO</v>
          </cell>
        </row>
        <row r="9">
          <cell r="E9" t="str">
            <v>2BCCRRTFIJ</v>
          </cell>
          <cell r="K9">
            <v>0</v>
          </cell>
          <cell r="Q9" t="str">
            <v>1GRECO</v>
          </cell>
          <cell r="W9" t="str">
            <v>2BCCRRTFIJ</v>
          </cell>
        </row>
        <row r="10">
          <cell r="E10" t="str">
            <v>2GRTFIJ</v>
          </cell>
          <cell r="K10">
            <v>0</v>
          </cell>
          <cell r="Q10" t="str">
            <v>1BCCRRECO</v>
          </cell>
          <cell r="W10" t="str">
            <v>2Ministerio de HaciendaRTFIJ</v>
          </cell>
        </row>
        <row r="11">
          <cell r="E11" t="str">
            <v>2INTSFRTFIJ</v>
          </cell>
          <cell r="K11">
            <v>0</v>
          </cell>
          <cell r="Q11" t="str">
            <v>2GRECO</v>
          </cell>
          <cell r="W11" t="str">
            <v>2INTERBOLSA SOC ADMIN DE FONDOSRTFIJ</v>
          </cell>
        </row>
        <row r="12">
          <cell r="E12" t="str">
            <v>2CORBARTFIJ</v>
          </cell>
          <cell r="K12">
            <v>0</v>
          </cell>
          <cell r="Q12" t="str">
            <v>2BCCRRECO</v>
          </cell>
          <cell r="W12" t="str">
            <v>2CORBARTFIJ</v>
          </cell>
        </row>
        <row r="13">
          <cell r="E13" t="str">
            <v>2SCOTIRTFIJ</v>
          </cell>
          <cell r="K13">
            <v>0</v>
          </cell>
          <cell r="Q13" t="str">
            <v>2INTSFRTFIJ</v>
          </cell>
          <cell r="W13" t="str">
            <v>2SCOTIABANKRTFIJ</v>
          </cell>
        </row>
        <row r="14">
          <cell r="E14" t="str">
            <v>2TBANKRTFIJ</v>
          </cell>
          <cell r="K14">
            <v>0</v>
          </cell>
          <cell r="Q14" t="str">
            <v>2FONECRTFIJ</v>
          </cell>
          <cell r="W14" t="str">
            <v>2TBANKRTFIJ</v>
          </cell>
        </row>
        <row r="15">
          <cell r="E15" t="str">
            <v>2FONECRTFIJ</v>
          </cell>
          <cell r="K15">
            <v>0</v>
          </cell>
          <cell r="Q15" t="str">
            <v>2TBANKRTFIJ</v>
          </cell>
          <cell r="W15" t="str">
            <v>2FONECAFERTFIJ</v>
          </cell>
        </row>
        <row r="16">
          <cell r="E16" t="str">
            <v>2BCCRRECO</v>
          </cell>
          <cell r="K16">
            <v>0</v>
          </cell>
          <cell r="Q16" t="str">
            <v>2SCOTIRTFIJ</v>
          </cell>
          <cell r="W16" t="str">
            <v>2BCCRRECO</v>
          </cell>
        </row>
        <row r="17">
          <cell r="E17" t="str">
            <v>2GRECO</v>
          </cell>
          <cell r="K17">
            <v>0</v>
          </cell>
          <cell r="Q17" t="str">
            <v>2CORBARTFIJ</v>
          </cell>
          <cell r="W17" t="str">
            <v>2Ministerio de HaciendaRECO</v>
          </cell>
        </row>
        <row r="18">
          <cell r="E18" t="str">
            <v>2MIBRECO</v>
          </cell>
          <cell r="K18">
            <v>0</v>
          </cell>
          <cell r="Q18">
            <v>0</v>
          </cell>
          <cell r="W18" t="str">
            <v>2MIBRECO</v>
          </cell>
        </row>
        <row r="19">
          <cell r="E19" t="str">
            <v>1SCOTIRTFIJ</v>
          </cell>
          <cell r="K19">
            <v>0</v>
          </cell>
          <cell r="Q19">
            <v>0</v>
          </cell>
          <cell r="W19" t="str">
            <v>1SCOTIABANKRTFIJ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Credito"/>
      <sheetName val="Captados"/>
      <sheetName val="Tasas"/>
    </sheetNames>
    <sheetDataSet>
      <sheetData sheetId="0" refreshError="1">
        <row r="4">
          <cell r="A4">
            <v>200</v>
          </cell>
          <cell r="B4" t="str">
            <v>Entidad</v>
          </cell>
        </row>
        <row r="5">
          <cell r="A5">
            <v>201</v>
          </cell>
          <cell r="B5" t="str">
            <v>Banco Nacional de Costa Rica</v>
          </cell>
        </row>
        <row r="6">
          <cell r="A6">
            <v>202</v>
          </cell>
          <cell r="B6" t="str">
            <v>Banco de Costa Rica</v>
          </cell>
        </row>
        <row r="7">
          <cell r="A7">
            <v>204</v>
          </cell>
          <cell r="B7" t="str">
            <v>Banco Crédito Agrícola de Cartago</v>
          </cell>
        </row>
        <row r="8">
          <cell r="A8">
            <v>205</v>
          </cell>
          <cell r="B8" t="str">
            <v>Banco Popular y de Desarrollo Comunal</v>
          </cell>
        </row>
        <row r="9">
          <cell r="A9">
            <v>206</v>
          </cell>
          <cell r="B9" t="str">
            <v>Banco de San José S.A.</v>
          </cell>
        </row>
        <row r="10">
          <cell r="A10">
            <v>216</v>
          </cell>
          <cell r="B10" t="str">
            <v>Banco BCT S.A.</v>
          </cell>
        </row>
        <row r="11">
          <cell r="A11">
            <v>223</v>
          </cell>
          <cell r="B11" t="str">
            <v>Banco Scotiabank de Costa Rica S.A.</v>
          </cell>
        </row>
        <row r="12">
          <cell r="A12">
            <v>230</v>
          </cell>
          <cell r="B12" t="str">
            <v>Banco Improsa S.A.</v>
          </cell>
        </row>
        <row r="13">
          <cell r="A13">
            <v>232</v>
          </cell>
          <cell r="B13" t="str">
            <v>Banco Promérica S.A.</v>
          </cell>
        </row>
        <row r="14">
          <cell r="A14">
            <v>234</v>
          </cell>
          <cell r="B14" t="str">
            <v>Banco Cathay de Costa Rica  S.A.</v>
          </cell>
        </row>
        <row r="15">
          <cell r="A15">
            <v>238</v>
          </cell>
          <cell r="B15" t="str">
            <v>Banco General de Costa Rica S.A.</v>
          </cell>
        </row>
        <row r="16">
          <cell r="A16">
            <v>239</v>
          </cell>
          <cell r="B16" t="str">
            <v>Banco LAFISE S.A.</v>
          </cell>
        </row>
        <row r="17">
          <cell r="A17">
            <v>240</v>
          </cell>
          <cell r="B17" t="str">
            <v>Banco HSBC S.A.</v>
          </cell>
        </row>
        <row r="18">
          <cell r="A18">
            <v>241</v>
          </cell>
          <cell r="B18" t="str">
            <v>Banco Citibank de Costa Rica S.A.</v>
          </cell>
        </row>
        <row r="19">
          <cell r="A19">
            <v>242</v>
          </cell>
          <cell r="B19" t="str">
            <v>Banco CMB (Costa Rica) S.A.</v>
          </cell>
        </row>
        <row r="20">
          <cell r="A20">
            <v>243</v>
          </cell>
          <cell r="B20" t="str">
            <v xml:space="preserve">Banco Soluciones S.A. </v>
          </cell>
        </row>
        <row r="21">
          <cell r="A21">
            <v>303</v>
          </cell>
          <cell r="B21" t="str">
            <v>Financiera ACOBO S.A.</v>
          </cell>
        </row>
        <row r="22">
          <cell r="A22">
            <v>309</v>
          </cell>
          <cell r="B22" t="str">
            <v>Financiera CAFSA S.A.</v>
          </cell>
        </row>
        <row r="23">
          <cell r="A23">
            <v>316</v>
          </cell>
          <cell r="B23" t="str">
            <v>Financiera Multivalores S.A.</v>
          </cell>
        </row>
        <row r="24">
          <cell r="A24">
            <v>362</v>
          </cell>
          <cell r="B24" t="str">
            <v>Financiera COMECA S.A.</v>
          </cell>
        </row>
        <row r="25">
          <cell r="A25">
            <v>371</v>
          </cell>
          <cell r="B25" t="str">
            <v>Financiera DESYFIN S.A.</v>
          </cell>
        </row>
        <row r="26">
          <cell r="A26">
            <v>374</v>
          </cell>
          <cell r="B26" t="str">
            <v>Corporación Internacional Financiamiento de Infraestructura S.A.</v>
          </cell>
        </row>
        <row r="27">
          <cell r="A27">
            <v>376</v>
          </cell>
          <cell r="B27" t="str">
            <v>Financiera Financia S.A.</v>
          </cell>
        </row>
      </sheetData>
      <sheetData sheetId="1" refreshError="1"/>
      <sheetData sheetId="2" refreshError="1">
        <row r="17">
          <cell r="M17" t="str">
            <v>211.01.1.22</v>
          </cell>
          <cell r="N17" t="str">
            <v>1</v>
          </cell>
          <cell r="O17" t="str">
            <v>02</v>
          </cell>
          <cell r="P17" t="str">
            <v>21/09/2009</v>
          </cell>
          <cell r="Q17" t="str">
            <v>001</v>
          </cell>
          <cell r="R17">
            <v>240</v>
          </cell>
          <cell r="S17">
            <v>0</v>
          </cell>
          <cell r="T17" t="str">
            <v>211.01.1.22</v>
          </cell>
          <cell r="U17" t="str">
            <v>1</v>
          </cell>
          <cell r="V17" t="str">
            <v>02</v>
          </cell>
          <cell r="W17" t="str">
            <v>22/09/2009</v>
          </cell>
          <cell r="X17" t="str">
            <v>001</v>
          </cell>
          <cell r="Y17">
            <v>240</v>
          </cell>
          <cell r="Z17">
            <v>0</v>
          </cell>
          <cell r="AA17" t="str">
            <v>211.01.1.22</v>
          </cell>
          <cell r="AB17" t="str">
            <v>1</v>
          </cell>
          <cell r="AC17" t="str">
            <v>02</v>
          </cell>
          <cell r="AD17" t="str">
            <v>23/09/2009</v>
          </cell>
          <cell r="AE17" t="str">
            <v>001</v>
          </cell>
          <cell r="AF17">
            <v>240</v>
          </cell>
          <cell r="AG17">
            <v>0</v>
          </cell>
          <cell r="AH17" t="str">
            <v>211.01.1.22</v>
          </cell>
          <cell r="AI17" t="str">
            <v>1</v>
          </cell>
          <cell r="AJ17" t="str">
            <v>02</v>
          </cell>
          <cell r="AK17" t="str">
            <v>24/09/2009</v>
          </cell>
          <cell r="AL17" t="str">
            <v>001</v>
          </cell>
          <cell r="AM17">
            <v>240</v>
          </cell>
          <cell r="AN17">
            <v>0</v>
          </cell>
          <cell r="AO17" t="str">
            <v>211.01.1.22</v>
          </cell>
          <cell r="AP17" t="str">
            <v>1</v>
          </cell>
          <cell r="AQ17" t="str">
            <v>02</v>
          </cell>
          <cell r="AR17" t="str">
            <v>25/09/2009</v>
          </cell>
          <cell r="AS17" t="str">
            <v>001</v>
          </cell>
          <cell r="AT17">
            <v>240</v>
          </cell>
          <cell r="AU17">
            <v>0</v>
          </cell>
        </row>
        <row r="18">
          <cell r="M18" t="str">
            <v>211.03.1.22</v>
          </cell>
          <cell r="N18" t="str">
            <v>1</v>
          </cell>
          <cell r="O18" t="str">
            <v>02</v>
          </cell>
          <cell r="P18" t="str">
            <v>21/09/2009</v>
          </cell>
          <cell r="Q18" t="str">
            <v>001</v>
          </cell>
          <cell r="R18">
            <v>240</v>
          </cell>
          <cell r="S18">
            <v>0</v>
          </cell>
          <cell r="T18" t="str">
            <v>211.03.1.22</v>
          </cell>
          <cell r="U18" t="str">
            <v>1</v>
          </cell>
          <cell r="V18" t="str">
            <v>02</v>
          </cell>
          <cell r="W18" t="str">
            <v>22/09/2009</v>
          </cell>
          <cell r="X18" t="str">
            <v>001</v>
          </cell>
          <cell r="Y18">
            <v>240</v>
          </cell>
          <cell r="Z18">
            <v>0</v>
          </cell>
          <cell r="AA18" t="str">
            <v>211.03.1.22</v>
          </cell>
          <cell r="AB18" t="str">
            <v>1</v>
          </cell>
          <cell r="AC18" t="str">
            <v>02</v>
          </cell>
          <cell r="AD18" t="str">
            <v>23/09/2009</v>
          </cell>
          <cell r="AE18" t="str">
            <v>001</v>
          </cell>
          <cell r="AF18">
            <v>240</v>
          </cell>
          <cell r="AG18">
            <v>0</v>
          </cell>
          <cell r="AH18" t="str">
            <v>211.03.1.22</v>
          </cell>
          <cell r="AI18" t="str">
            <v>1</v>
          </cell>
          <cell r="AJ18" t="str">
            <v>02</v>
          </cell>
          <cell r="AK18" t="str">
            <v>24/09/2009</v>
          </cell>
          <cell r="AL18" t="str">
            <v>001</v>
          </cell>
          <cell r="AM18">
            <v>240</v>
          </cell>
          <cell r="AN18">
            <v>0</v>
          </cell>
          <cell r="AO18" t="str">
            <v>211.03.1.22</v>
          </cell>
          <cell r="AP18" t="str">
            <v>1</v>
          </cell>
          <cell r="AQ18" t="str">
            <v>02</v>
          </cell>
          <cell r="AR18" t="str">
            <v>25/09/2009</v>
          </cell>
          <cell r="AS18" t="str">
            <v>001</v>
          </cell>
          <cell r="AT18">
            <v>240</v>
          </cell>
          <cell r="AU18">
            <v>0</v>
          </cell>
        </row>
        <row r="19">
          <cell r="M19" t="str">
            <v>211.04.1.22</v>
          </cell>
          <cell r="N19" t="str">
            <v>1</v>
          </cell>
          <cell r="O19" t="str">
            <v>02</v>
          </cell>
          <cell r="P19" t="str">
            <v>21/09/2009</v>
          </cell>
          <cell r="Q19" t="str">
            <v>001</v>
          </cell>
          <cell r="R19">
            <v>240</v>
          </cell>
          <cell r="S19">
            <v>0</v>
          </cell>
          <cell r="T19" t="str">
            <v>211.04.1.22</v>
          </cell>
          <cell r="U19" t="str">
            <v>1</v>
          </cell>
          <cell r="V19" t="str">
            <v>02</v>
          </cell>
          <cell r="W19" t="str">
            <v>22/09/2009</v>
          </cell>
          <cell r="X19" t="str">
            <v>001</v>
          </cell>
          <cell r="Y19">
            <v>240</v>
          </cell>
          <cell r="Z19">
            <v>0</v>
          </cell>
          <cell r="AA19" t="str">
            <v>211.04.1.22</v>
          </cell>
          <cell r="AB19" t="str">
            <v>1</v>
          </cell>
          <cell r="AC19" t="str">
            <v>02</v>
          </cell>
          <cell r="AD19" t="str">
            <v>23/09/2009</v>
          </cell>
          <cell r="AE19" t="str">
            <v>001</v>
          </cell>
          <cell r="AF19">
            <v>240</v>
          </cell>
          <cell r="AG19">
            <v>0</v>
          </cell>
          <cell r="AH19" t="str">
            <v>211.04.1.22</v>
          </cell>
          <cell r="AI19" t="str">
            <v>1</v>
          </cell>
          <cell r="AJ19" t="str">
            <v>02</v>
          </cell>
          <cell r="AK19" t="str">
            <v>24/09/2009</v>
          </cell>
          <cell r="AL19" t="str">
            <v>001</v>
          </cell>
          <cell r="AM19">
            <v>240</v>
          </cell>
          <cell r="AN19">
            <v>0</v>
          </cell>
          <cell r="AO19" t="str">
            <v>211.04.1.22</v>
          </cell>
          <cell r="AP19" t="str">
            <v>1</v>
          </cell>
          <cell r="AQ19" t="str">
            <v>02</v>
          </cell>
          <cell r="AR19" t="str">
            <v>25/09/2009</v>
          </cell>
          <cell r="AS19" t="str">
            <v>001</v>
          </cell>
          <cell r="AT19">
            <v>240</v>
          </cell>
          <cell r="AU19">
            <v>0</v>
          </cell>
        </row>
        <row r="20">
          <cell r="M20" t="str">
            <v>211.06.1</v>
          </cell>
          <cell r="N20" t="str">
            <v>1</v>
          </cell>
          <cell r="O20" t="str">
            <v>02</v>
          </cell>
          <cell r="P20" t="str">
            <v>21/09/2009</v>
          </cell>
          <cell r="Q20" t="str">
            <v>001</v>
          </cell>
          <cell r="R20">
            <v>240</v>
          </cell>
          <cell r="S20">
            <v>0</v>
          </cell>
          <cell r="T20" t="str">
            <v>211.06.1</v>
          </cell>
          <cell r="U20" t="str">
            <v>1</v>
          </cell>
          <cell r="V20" t="str">
            <v>02</v>
          </cell>
          <cell r="W20" t="str">
            <v>22/09/2009</v>
          </cell>
          <cell r="X20" t="str">
            <v>001</v>
          </cell>
          <cell r="Y20">
            <v>240</v>
          </cell>
          <cell r="Z20">
            <v>0</v>
          </cell>
          <cell r="AA20" t="str">
            <v>211.06.1</v>
          </cell>
          <cell r="AB20" t="str">
            <v>1</v>
          </cell>
          <cell r="AC20" t="str">
            <v>02</v>
          </cell>
          <cell r="AD20" t="str">
            <v>23/09/2009</v>
          </cell>
          <cell r="AE20" t="str">
            <v>001</v>
          </cell>
          <cell r="AF20">
            <v>240</v>
          </cell>
          <cell r="AG20">
            <v>0</v>
          </cell>
          <cell r="AH20" t="str">
            <v>211.06.1</v>
          </cell>
          <cell r="AI20" t="str">
            <v>1</v>
          </cell>
          <cell r="AJ20" t="str">
            <v>02</v>
          </cell>
          <cell r="AK20" t="str">
            <v>24/09/2009</v>
          </cell>
          <cell r="AL20" t="str">
            <v>001</v>
          </cell>
          <cell r="AM20">
            <v>240</v>
          </cell>
          <cell r="AN20">
            <v>0</v>
          </cell>
          <cell r="AO20" t="str">
            <v>211.06.1</v>
          </cell>
          <cell r="AP20" t="str">
            <v>1</v>
          </cell>
          <cell r="AQ20" t="str">
            <v>02</v>
          </cell>
          <cell r="AR20" t="str">
            <v>25/09/2009</v>
          </cell>
          <cell r="AS20" t="str">
            <v>001</v>
          </cell>
          <cell r="AT20">
            <v>240</v>
          </cell>
          <cell r="AU20">
            <v>0</v>
          </cell>
        </row>
        <row r="21">
          <cell r="M21" t="str">
            <v>211.07.1</v>
          </cell>
          <cell r="N21" t="str">
            <v>1</v>
          </cell>
          <cell r="O21" t="str">
            <v>02</v>
          </cell>
          <cell r="P21" t="str">
            <v>21/09/2009</v>
          </cell>
          <cell r="Q21" t="str">
            <v>001</v>
          </cell>
          <cell r="R21">
            <v>240</v>
          </cell>
          <cell r="S21">
            <v>0</v>
          </cell>
          <cell r="T21" t="str">
            <v>211.07.1</v>
          </cell>
          <cell r="U21" t="str">
            <v>1</v>
          </cell>
          <cell r="V21" t="str">
            <v>02</v>
          </cell>
          <cell r="W21" t="str">
            <v>22/09/2009</v>
          </cell>
          <cell r="X21" t="str">
            <v>001</v>
          </cell>
          <cell r="Y21">
            <v>240</v>
          </cell>
          <cell r="Z21">
            <v>0</v>
          </cell>
          <cell r="AA21" t="str">
            <v>211.07.1</v>
          </cell>
          <cell r="AB21" t="str">
            <v>1</v>
          </cell>
          <cell r="AC21" t="str">
            <v>02</v>
          </cell>
          <cell r="AD21" t="str">
            <v>23/09/2009</v>
          </cell>
          <cell r="AE21" t="str">
            <v>001</v>
          </cell>
          <cell r="AF21">
            <v>240</v>
          </cell>
          <cell r="AG21">
            <v>0</v>
          </cell>
          <cell r="AH21" t="str">
            <v>211.07.1</v>
          </cell>
          <cell r="AI21" t="str">
            <v>1</v>
          </cell>
          <cell r="AJ21" t="str">
            <v>02</v>
          </cell>
          <cell r="AK21" t="str">
            <v>24/09/2009</v>
          </cell>
          <cell r="AL21" t="str">
            <v>001</v>
          </cell>
          <cell r="AM21">
            <v>240</v>
          </cell>
          <cell r="AN21">
            <v>0</v>
          </cell>
          <cell r="AO21" t="str">
            <v>211.07.1</v>
          </cell>
          <cell r="AP21" t="str">
            <v>1</v>
          </cell>
          <cell r="AQ21" t="str">
            <v>02</v>
          </cell>
          <cell r="AR21" t="str">
            <v>25/09/2009</v>
          </cell>
          <cell r="AS21" t="str">
            <v>001</v>
          </cell>
          <cell r="AT21">
            <v>240</v>
          </cell>
          <cell r="AU21">
            <v>0</v>
          </cell>
        </row>
        <row r="22">
          <cell r="M22" t="str">
            <v>211.08.1</v>
          </cell>
          <cell r="N22" t="str">
            <v>1</v>
          </cell>
          <cell r="O22" t="str">
            <v>02</v>
          </cell>
          <cell r="P22" t="str">
            <v>21/09/2009</v>
          </cell>
          <cell r="Q22" t="str">
            <v>001</v>
          </cell>
          <cell r="R22">
            <v>240</v>
          </cell>
          <cell r="S22">
            <v>0</v>
          </cell>
          <cell r="T22" t="str">
            <v>211.08.1</v>
          </cell>
          <cell r="U22" t="str">
            <v>1</v>
          </cell>
          <cell r="V22" t="str">
            <v>02</v>
          </cell>
          <cell r="W22" t="str">
            <v>22/09/2009</v>
          </cell>
          <cell r="X22" t="str">
            <v>001</v>
          </cell>
          <cell r="Y22">
            <v>240</v>
          </cell>
          <cell r="Z22">
            <v>0</v>
          </cell>
          <cell r="AA22" t="str">
            <v>211.08.1</v>
          </cell>
          <cell r="AB22" t="str">
            <v>1</v>
          </cell>
          <cell r="AC22" t="str">
            <v>02</v>
          </cell>
          <cell r="AD22" t="str">
            <v>23/09/2009</v>
          </cell>
          <cell r="AE22" t="str">
            <v>001</v>
          </cell>
          <cell r="AF22">
            <v>240</v>
          </cell>
          <cell r="AG22">
            <v>0</v>
          </cell>
          <cell r="AH22" t="str">
            <v>211.08.1</v>
          </cell>
          <cell r="AI22" t="str">
            <v>1</v>
          </cell>
          <cell r="AJ22" t="str">
            <v>02</v>
          </cell>
          <cell r="AK22" t="str">
            <v>24/09/2009</v>
          </cell>
          <cell r="AL22" t="str">
            <v>001</v>
          </cell>
          <cell r="AM22">
            <v>240</v>
          </cell>
          <cell r="AN22">
            <v>0</v>
          </cell>
          <cell r="AO22" t="str">
            <v>211.08.1</v>
          </cell>
          <cell r="AP22" t="str">
            <v>1</v>
          </cell>
          <cell r="AQ22" t="str">
            <v>02</v>
          </cell>
          <cell r="AR22" t="str">
            <v>25/09/2009</v>
          </cell>
          <cell r="AS22" t="str">
            <v>001</v>
          </cell>
          <cell r="AT22">
            <v>240</v>
          </cell>
          <cell r="AU22">
            <v>0</v>
          </cell>
        </row>
        <row r="23">
          <cell r="M23" t="str">
            <v>211.10.1</v>
          </cell>
          <cell r="N23" t="str">
            <v>1</v>
          </cell>
          <cell r="O23" t="str">
            <v>02</v>
          </cell>
          <cell r="P23" t="str">
            <v>21/09/2009</v>
          </cell>
          <cell r="Q23" t="str">
            <v>001</v>
          </cell>
          <cell r="R23">
            <v>240</v>
          </cell>
          <cell r="S23">
            <v>0</v>
          </cell>
          <cell r="T23" t="str">
            <v>211.10.1</v>
          </cell>
          <cell r="U23" t="str">
            <v>1</v>
          </cell>
          <cell r="V23" t="str">
            <v>02</v>
          </cell>
          <cell r="W23" t="str">
            <v>22/09/2009</v>
          </cell>
          <cell r="X23" t="str">
            <v>001</v>
          </cell>
          <cell r="Y23">
            <v>240</v>
          </cell>
          <cell r="Z23">
            <v>0</v>
          </cell>
          <cell r="AA23" t="str">
            <v>211.10.1</v>
          </cell>
          <cell r="AB23" t="str">
            <v>1</v>
          </cell>
          <cell r="AC23" t="str">
            <v>02</v>
          </cell>
          <cell r="AD23" t="str">
            <v>23/09/2009</v>
          </cell>
          <cell r="AE23" t="str">
            <v>001</v>
          </cell>
          <cell r="AF23">
            <v>240</v>
          </cell>
          <cell r="AG23">
            <v>0</v>
          </cell>
          <cell r="AH23" t="str">
            <v>211.10.1</v>
          </cell>
          <cell r="AI23" t="str">
            <v>1</v>
          </cell>
          <cell r="AJ23" t="str">
            <v>02</v>
          </cell>
          <cell r="AK23" t="str">
            <v>24/09/2009</v>
          </cell>
          <cell r="AL23" t="str">
            <v>001</v>
          </cell>
          <cell r="AM23">
            <v>240</v>
          </cell>
          <cell r="AN23">
            <v>0</v>
          </cell>
          <cell r="AO23" t="str">
            <v>211.10.1</v>
          </cell>
          <cell r="AP23" t="str">
            <v>1</v>
          </cell>
          <cell r="AQ23" t="str">
            <v>02</v>
          </cell>
          <cell r="AR23" t="str">
            <v>25/09/2009</v>
          </cell>
          <cell r="AS23" t="str">
            <v>001</v>
          </cell>
          <cell r="AT23">
            <v>240</v>
          </cell>
          <cell r="AU23">
            <v>0</v>
          </cell>
        </row>
        <row r="24">
          <cell r="M24" t="str">
            <v>211.09.1</v>
          </cell>
          <cell r="N24" t="str">
            <v>1</v>
          </cell>
          <cell r="O24" t="str">
            <v>02</v>
          </cell>
          <cell r="P24" t="str">
            <v>21/09/2009</v>
          </cell>
          <cell r="Q24" t="str">
            <v>001</v>
          </cell>
          <cell r="R24">
            <v>240</v>
          </cell>
          <cell r="S24">
            <v>0</v>
          </cell>
          <cell r="T24" t="str">
            <v>211.09.1</v>
          </cell>
          <cell r="U24" t="str">
            <v>1</v>
          </cell>
          <cell r="V24" t="str">
            <v>02</v>
          </cell>
          <cell r="W24" t="str">
            <v>22/09/2009</v>
          </cell>
          <cell r="X24" t="str">
            <v>001</v>
          </cell>
          <cell r="Y24">
            <v>240</v>
          </cell>
          <cell r="Z24">
            <v>0</v>
          </cell>
          <cell r="AA24" t="str">
            <v>211.09.1</v>
          </cell>
          <cell r="AB24" t="str">
            <v>1</v>
          </cell>
          <cell r="AC24" t="str">
            <v>02</v>
          </cell>
          <cell r="AD24" t="str">
            <v>23/09/2009</v>
          </cell>
          <cell r="AE24" t="str">
            <v>001</v>
          </cell>
          <cell r="AF24">
            <v>240</v>
          </cell>
          <cell r="AG24">
            <v>0</v>
          </cell>
          <cell r="AH24" t="str">
            <v>211.09.1</v>
          </cell>
          <cell r="AI24" t="str">
            <v>1</v>
          </cell>
          <cell r="AJ24" t="str">
            <v>02</v>
          </cell>
          <cell r="AK24" t="str">
            <v>24/09/2009</v>
          </cell>
          <cell r="AL24" t="str">
            <v>001</v>
          </cell>
          <cell r="AM24">
            <v>240</v>
          </cell>
          <cell r="AN24">
            <v>0</v>
          </cell>
          <cell r="AO24" t="str">
            <v>211.09.1</v>
          </cell>
          <cell r="AP24" t="str">
            <v>1</v>
          </cell>
          <cell r="AQ24" t="str">
            <v>02</v>
          </cell>
          <cell r="AR24" t="str">
            <v>25/09/2009</v>
          </cell>
          <cell r="AS24" t="str">
            <v>001</v>
          </cell>
          <cell r="AT24">
            <v>240</v>
          </cell>
          <cell r="AU24">
            <v>0</v>
          </cell>
        </row>
        <row r="25">
          <cell r="M25" t="str">
            <v>211.11.1</v>
          </cell>
          <cell r="N25" t="str">
            <v>1</v>
          </cell>
          <cell r="O25" t="str">
            <v>02</v>
          </cell>
          <cell r="P25" t="str">
            <v>21/09/2009</v>
          </cell>
          <cell r="Q25" t="str">
            <v>001</v>
          </cell>
          <cell r="R25">
            <v>240</v>
          </cell>
          <cell r="S25">
            <v>0</v>
          </cell>
          <cell r="T25" t="str">
            <v>211.11.1</v>
          </cell>
          <cell r="U25" t="str">
            <v>1</v>
          </cell>
          <cell r="V25" t="str">
            <v>02</v>
          </cell>
          <cell r="W25" t="str">
            <v>22/09/2009</v>
          </cell>
          <cell r="X25" t="str">
            <v>001</v>
          </cell>
          <cell r="Y25">
            <v>240</v>
          </cell>
          <cell r="Z25">
            <v>0</v>
          </cell>
          <cell r="AA25" t="str">
            <v>211.11.1</v>
          </cell>
          <cell r="AB25" t="str">
            <v>1</v>
          </cell>
          <cell r="AC25" t="str">
            <v>02</v>
          </cell>
          <cell r="AD25" t="str">
            <v>23/09/2009</v>
          </cell>
          <cell r="AE25" t="str">
            <v>001</v>
          </cell>
          <cell r="AF25">
            <v>240</v>
          </cell>
          <cell r="AG25">
            <v>0</v>
          </cell>
          <cell r="AH25" t="str">
            <v>211.11.1</v>
          </cell>
          <cell r="AI25" t="str">
            <v>1</v>
          </cell>
          <cell r="AJ25" t="str">
            <v>02</v>
          </cell>
          <cell r="AK25" t="str">
            <v>24/09/2009</v>
          </cell>
          <cell r="AL25" t="str">
            <v>001</v>
          </cell>
          <cell r="AM25">
            <v>240</v>
          </cell>
          <cell r="AN25">
            <v>0</v>
          </cell>
          <cell r="AO25" t="str">
            <v>211.11.1</v>
          </cell>
          <cell r="AP25" t="str">
            <v>1</v>
          </cell>
          <cell r="AQ25" t="str">
            <v>02</v>
          </cell>
          <cell r="AR25" t="str">
            <v>25/09/2009</v>
          </cell>
          <cell r="AS25" t="str">
            <v>001</v>
          </cell>
          <cell r="AT25">
            <v>240</v>
          </cell>
          <cell r="AU25">
            <v>0</v>
          </cell>
        </row>
        <row r="26">
          <cell r="M26" t="str">
            <v>211.12.1</v>
          </cell>
          <cell r="N26" t="str">
            <v>1</v>
          </cell>
          <cell r="O26" t="str">
            <v>02</v>
          </cell>
          <cell r="P26" t="str">
            <v>21/09/2009</v>
          </cell>
          <cell r="Q26" t="str">
            <v>001</v>
          </cell>
          <cell r="R26">
            <v>240</v>
          </cell>
          <cell r="S26">
            <v>0</v>
          </cell>
          <cell r="T26" t="str">
            <v>211.12.1</v>
          </cell>
          <cell r="U26" t="str">
            <v>1</v>
          </cell>
          <cell r="V26" t="str">
            <v>02</v>
          </cell>
          <cell r="W26" t="str">
            <v>22/09/2009</v>
          </cell>
          <cell r="X26" t="str">
            <v>001</v>
          </cell>
          <cell r="Y26">
            <v>240</v>
          </cell>
          <cell r="Z26">
            <v>0</v>
          </cell>
          <cell r="AA26" t="str">
            <v>211.12.1</v>
          </cell>
          <cell r="AB26" t="str">
            <v>1</v>
          </cell>
          <cell r="AC26" t="str">
            <v>02</v>
          </cell>
          <cell r="AD26" t="str">
            <v>23/09/2009</v>
          </cell>
          <cell r="AE26" t="str">
            <v>001</v>
          </cell>
          <cell r="AF26">
            <v>240</v>
          </cell>
          <cell r="AG26">
            <v>0</v>
          </cell>
          <cell r="AH26" t="str">
            <v>211.12.1</v>
          </cell>
          <cell r="AI26" t="str">
            <v>1</v>
          </cell>
          <cell r="AJ26" t="str">
            <v>02</v>
          </cell>
          <cell r="AK26" t="str">
            <v>24/09/2009</v>
          </cell>
          <cell r="AL26" t="str">
            <v>001</v>
          </cell>
          <cell r="AM26">
            <v>240</v>
          </cell>
          <cell r="AN26">
            <v>0</v>
          </cell>
          <cell r="AO26" t="str">
            <v>211.12.1</v>
          </cell>
          <cell r="AP26" t="str">
            <v>1</v>
          </cell>
          <cell r="AQ26" t="str">
            <v>02</v>
          </cell>
          <cell r="AR26" t="str">
            <v>25/09/2009</v>
          </cell>
          <cell r="AS26" t="str">
            <v>001</v>
          </cell>
          <cell r="AT26">
            <v>240</v>
          </cell>
          <cell r="AU26">
            <v>0</v>
          </cell>
        </row>
        <row r="27">
          <cell r="M27" t="str">
            <v>211.13.1</v>
          </cell>
          <cell r="N27" t="str">
            <v>1</v>
          </cell>
          <cell r="O27" t="str">
            <v>02</v>
          </cell>
          <cell r="P27" t="str">
            <v>21/09/2009</v>
          </cell>
          <cell r="Q27" t="str">
            <v>001</v>
          </cell>
          <cell r="R27">
            <v>240</v>
          </cell>
          <cell r="S27">
            <v>0</v>
          </cell>
          <cell r="T27" t="str">
            <v>211.13.1</v>
          </cell>
          <cell r="U27" t="str">
            <v>1</v>
          </cell>
          <cell r="V27" t="str">
            <v>02</v>
          </cell>
          <cell r="W27" t="str">
            <v>22/09/2009</v>
          </cell>
          <cell r="X27" t="str">
            <v>001</v>
          </cell>
          <cell r="Y27">
            <v>240</v>
          </cell>
          <cell r="Z27">
            <v>0</v>
          </cell>
          <cell r="AA27" t="str">
            <v>211.13.1</v>
          </cell>
          <cell r="AB27" t="str">
            <v>1</v>
          </cell>
          <cell r="AC27" t="str">
            <v>02</v>
          </cell>
          <cell r="AD27" t="str">
            <v>23/09/2009</v>
          </cell>
          <cell r="AE27" t="str">
            <v>001</v>
          </cell>
          <cell r="AF27">
            <v>240</v>
          </cell>
          <cell r="AG27">
            <v>0</v>
          </cell>
          <cell r="AH27" t="str">
            <v>211.13.1</v>
          </cell>
          <cell r="AI27" t="str">
            <v>1</v>
          </cell>
          <cell r="AJ27" t="str">
            <v>02</v>
          </cell>
          <cell r="AK27" t="str">
            <v>24/09/2009</v>
          </cell>
          <cell r="AL27" t="str">
            <v>001</v>
          </cell>
          <cell r="AM27">
            <v>240</v>
          </cell>
          <cell r="AN27">
            <v>0</v>
          </cell>
          <cell r="AO27" t="str">
            <v>211.13.1</v>
          </cell>
          <cell r="AP27" t="str">
            <v>1</v>
          </cell>
          <cell r="AQ27" t="str">
            <v>02</v>
          </cell>
          <cell r="AR27" t="str">
            <v>25/09/2009</v>
          </cell>
          <cell r="AS27" t="str">
            <v>001</v>
          </cell>
          <cell r="AT27">
            <v>240</v>
          </cell>
          <cell r="AU27">
            <v>0</v>
          </cell>
        </row>
        <row r="28">
          <cell r="M28" t="str">
            <v>211.14.1</v>
          </cell>
          <cell r="N28" t="str">
            <v>1</v>
          </cell>
          <cell r="O28" t="str">
            <v>02</v>
          </cell>
          <cell r="P28" t="str">
            <v>21/09/2009</v>
          </cell>
          <cell r="Q28" t="str">
            <v>001</v>
          </cell>
          <cell r="R28">
            <v>240</v>
          </cell>
          <cell r="S28">
            <v>0</v>
          </cell>
          <cell r="T28" t="str">
            <v>211.14.1</v>
          </cell>
          <cell r="U28" t="str">
            <v>1</v>
          </cell>
          <cell r="V28" t="str">
            <v>02</v>
          </cell>
          <cell r="W28" t="str">
            <v>22/09/2009</v>
          </cell>
          <cell r="X28" t="str">
            <v>001</v>
          </cell>
          <cell r="Y28">
            <v>240</v>
          </cell>
          <cell r="Z28">
            <v>0</v>
          </cell>
          <cell r="AA28" t="str">
            <v>211.14.1</v>
          </cell>
          <cell r="AB28" t="str">
            <v>1</v>
          </cell>
          <cell r="AC28" t="str">
            <v>02</v>
          </cell>
          <cell r="AD28" t="str">
            <v>23/09/2009</v>
          </cell>
          <cell r="AE28" t="str">
            <v>001</v>
          </cell>
          <cell r="AF28">
            <v>240</v>
          </cell>
          <cell r="AG28">
            <v>0</v>
          </cell>
          <cell r="AH28" t="str">
            <v>211.14.1</v>
          </cell>
          <cell r="AI28" t="str">
            <v>1</v>
          </cell>
          <cell r="AJ28" t="str">
            <v>02</v>
          </cell>
          <cell r="AK28" t="str">
            <v>24/09/2009</v>
          </cell>
          <cell r="AL28" t="str">
            <v>001</v>
          </cell>
          <cell r="AM28">
            <v>240</v>
          </cell>
          <cell r="AN28">
            <v>0</v>
          </cell>
          <cell r="AO28" t="str">
            <v>211.14.1</v>
          </cell>
          <cell r="AP28" t="str">
            <v>1</v>
          </cell>
          <cell r="AQ28" t="str">
            <v>02</v>
          </cell>
          <cell r="AR28" t="str">
            <v>25/09/2009</v>
          </cell>
          <cell r="AS28" t="str">
            <v>001</v>
          </cell>
          <cell r="AT28">
            <v>240</v>
          </cell>
          <cell r="AU28">
            <v>0</v>
          </cell>
        </row>
        <row r="29">
          <cell r="M29" t="str">
            <v>211.15.1</v>
          </cell>
          <cell r="N29" t="str">
            <v>1</v>
          </cell>
          <cell r="O29" t="str">
            <v>02</v>
          </cell>
          <cell r="P29" t="str">
            <v>21/09/2009</v>
          </cell>
          <cell r="Q29" t="str">
            <v>001</v>
          </cell>
          <cell r="R29">
            <v>240</v>
          </cell>
          <cell r="S29">
            <v>0</v>
          </cell>
          <cell r="T29" t="str">
            <v>211.15.1</v>
          </cell>
          <cell r="U29" t="str">
            <v>1</v>
          </cell>
          <cell r="V29" t="str">
            <v>02</v>
          </cell>
          <cell r="W29" t="str">
            <v>22/09/2009</v>
          </cell>
          <cell r="X29" t="str">
            <v>001</v>
          </cell>
          <cell r="Y29">
            <v>240</v>
          </cell>
          <cell r="Z29">
            <v>0</v>
          </cell>
          <cell r="AA29" t="str">
            <v>211.15.1</v>
          </cell>
          <cell r="AB29" t="str">
            <v>1</v>
          </cell>
          <cell r="AC29" t="str">
            <v>02</v>
          </cell>
          <cell r="AD29" t="str">
            <v>23/09/2009</v>
          </cell>
          <cell r="AE29" t="str">
            <v>001</v>
          </cell>
          <cell r="AF29">
            <v>240</v>
          </cell>
          <cell r="AG29">
            <v>0</v>
          </cell>
          <cell r="AH29" t="str">
            <v>211.15.1</v>
          </cell>
          <cell r="AI29" t="str">
            <v>1</v>
          </cell>
          <cell r="AJ29" t="str">
            <v>02</v>
          </cell>
          <cell r="AK29" t="str">
            <v>24/09/2009</v>
          </cell>
          <cell r="AL29" t="str">
            <v>001</v>
          </cell>
          <cell r="AM29">
            <v>240</v>
          </cell>
          <cell r="AN29">
            <v>0</v>
          </cell>
          <cell r="AO29" t="str">
            <v>211.15.1</v>
          </cell>
          <cell r="AP29" t="str">
            <v>1</v>
          </cell>
          <cell r="AQ29" t="str">
            <v>02</v>
          </cell>
          <cell r="AR29" t="str">
            <v>25/09/2009</v>
          </cell>
          <cell r="AS29" t="str">
            <v>001</v>
          </cell>
          <cell r="AT29">
            <v>240</v>
          </cell>
          <cell r="AU29">
            <v>0</v>
          </cell>
        </row>
        <row r="30">
          <cell r="M30" t="str">
            <v>231.08.1.22</v>
          </cell>
          <cell r="N30" t="str">
            <v>1</v>
          </cell>
          <cell r="O30" t="str">
            <v>02</v>
          </cell>
          <cell r="P30" t="str">
            <v>21/09/2009</v>
          </cell>
          <cell r="Q30" t="str">
            <v>001</v>
          </cell>
          <cell r="R30">
            <v>240</v>
          </cell>
          <cell r="S30">
            <v>0</v>
          </cell>
          <cell r="T30" t="str">
            <v>231.08.1.22</v>
          </cell>
          <cell r="U30" t="str">
            <v>1</v>
          </cell>
          <cell r="V30" t="str">
            <v>02</v>
          </cell>
          <cell r="W30" t="str">
            <v>22/09/2009</v>
          </cell>
          <cell r="X30" t="str">
            <v>001</v>
          </cell>
          <cell r="Y30">
            <v>240</v>
          </cell>
          <cell r="Z30">
            <v>0</v>
          </cell>
          <cell r="AA30" t="str">
            <v>231.08.1.22</v>
          </cell>
          <cell r="AB30" t="str">
            <v>1</v>
          </cell>
          <cell r="AC30" t="str">
            <v>02</v>
          </cell>
          <cell r="AD30" t="str">
            <v>23/09/2009</v>
          </cell>
          <cell r="AE30" t="str">
            <v>001</v>
          </cell>
          <cell r="AF30">
            <v>240</v>
          </cell>
          <cell r="AG30">
            <v>0</v>
          </cell>
          <cell r="AH30" t="str">
            <v>231.08.1.22</v>
          </cell>
          <cell r="AI30" t="str">
            <v>1</v>
          </cell>
          <cell r="AJ30" t="str">
            <v>02</v>
          </cell>
          <cell r="AK30" t="str">
            <v>24/09/2009</v>
          </cell>
          <cell r="AL30" t="str">
            <v>001</v>
          </cell>
          <cell r="AM30">
            <v>240</v>
          </cell>
          <cell r="AN30">
            <v>0</v>
          </cell>
          <cell r="AO30" t="str">
            <v>231.08.1.22</v>
          </cell>
          <cell r="AP30" t="str">
            <v>1</v>
          </cell>
          <cell r="AQ30" t="str">
            <v>02</v>
          </cell>
          <cell r="AR30" t="str">
            <v>25/09/2009</v>
          </cell>
          <cell r="AS30" t="str">
            <v>001</v>
          </cell>
          <cell r="AT30">
            <v>240</v>
          </cell>
          <cell r="AU30">
            <v>0</v>
          </cell>
        </row>
        <row r="31">
          <cell r="M31" t="str">
            <v>211.99.1.22</v>
          </cell>
          <cell r="N31" t="str">
            <v>1</v>
          </cell>
          <cell r="O31" t="str">
            <v>02</v>
          </cell>
          <cell r="P31" t="str">
            <v>21/09/2009</v>
          </cell>
          <cell r="Q31" t="str">
            <v>001</v>
          </cell>
          <cell r="R31">
            <v>240</v>
          </cell>
          <cell r="S31">
            <v>0</v>
          </cell>
          <cell r="T31" t="str">
            <v>211.99.1.22</v>
          </cell>
          <cell r="U31" t="str">
            <v>1</v>
          </cell>
          <cell r="V31" t="str">
            <v>02</v>
          </cell>
          <cell r="W31" t="str">
            <v>22/09/2009</v>
          </cell>
          <cell r="X31" t="str">
            <v>001</v>
          </cell>
          <cell r="Y31">
            <v>240</v>
          </cell>
          <cell r="Z31">
            <v>0</v>
          </cell>
          <cell r="AA31" t="str">
            <v>211.99.1.22</v>
          </cell>
          <cell r="AB31" t="str">
            <v>1</v>
          </cell>
          <cell r="AC31" t="str">
            <v>02</v>
          </cell>
          <cell r="AD31" t="str">
            <v>23/09/2009</v>
          </cell>
          <cell r="AE31" t="str">
            <v>001</v>
          </cell>
          <cell r="AF31">
            <v>240</v>
          </cell>
          <cell r="AG31">
            <v>0</v>
          </cell>
          <cell r="AH31" t="str">
            <v>211.99.1.22</v>
          </cell>
          <cell r="AI31" t="str">
            <v>1</v>
          </cell>
          <cell r="AJ31" t="str">
            <v>02</v>
          </cell>
          <cell r="AK31" t="str">
            <v>24/09/2009</v>
          </cell>
          <cell r="AL31" t="str">
            <v>001</v>
          </cell>
          <cell r="AM31">
            <v>240</v>
          </cell>
          <cell r="AN31">
            <v>0</v>
          </cell>
          <cell r="AO31" t="str">
            <v>211.99.1.22</v>
          </cell>
          <cell r="AP31" t="str">
            <v>1</v>
          </cell>
          <cell r="AQ31" t="str">
            <v>02</v>
          </cell>
          <cell r="AR31" t="str">
            <v>25/09/2009</v>
          </cell>
          <cell r="AS31" t="str">
            <v>001</v>
          </cell>
          <cell r="AT31">
            <v>240</v>
          </cell>
          <cell r="AU31">
            <v>0</v>
          </cell>
        </row>
        <row r="36">
          <cell r="M36" t="str">
            <v>213.03.1.01.001</v>
          </cell>
          <cell r="N36" t="str">
            <v>1</v>
          </cell>
          <cell r="O36" t="str">
            <v>02</v>
          </cell>
          <cell r="P36" t="str">
            <v>21/09/2009</v>
          </cell>
          <cell r="Q36" t="str">
            <v>001</v>
          </cell>
          <cell r="R36">
            <v>240</v>
          </cell>
          <cell r="S36">
            <v>0</v>
          </cell>
          <cell r="T36" t="str">
            <v>213.03.1.01.001</v>
          </cell>
          <cell r="U36" t="str">
            <v>1</v>
          </cell>
          <cell r="V36" t="str">
            <v>02</v>
          </cell>
          <cell r="W36" t="str">
            <v>22/09/2009</v>
          </cell>
          <cell r="X36" t="str">
            <v>001</v>
          </cell>
          <cell r="Y36">
            <v>240</v>
          </cell>
          <cell r="Z36">
            <v>0</v>
          </cell>
          <cell r="AA36" t="str">
            <v>213.03.1.01.001</v>
          </cell>
          <cell r="AB36" t="str">
            <v>1</v>
          </cell>
          <cell r="AC36" t="str">
            <v>02</v>
          </cell>
          <cell r="AD36" t="str">
            <v>23/09/2009</v>
          </cell>
          <cell r="AE36" t="str">
            <v>001</v>
          </cell>
          <cell r="AF36">
            <v>240</v>
          </cell>
          <cell r="AG36">
            <v>0</v>
          </cell>
          <cell r="AH36" t="str">
            <v>213.03.1.01.001</v>
          </cell>
          <cell r="AI36" t="str">
            <v>1</v>
          </cell>
          <cell r="AJ36" t="str">
            <v>02</v>
          </cell>
          <cell r="AK36" t="str">
            <v>24/09/2009</v>
          </cell>
          <cell r="AL36" t="str">
            <v>001</v>
          </cell>
          <cell r="AM36">
            <v>240</v>
          </cell>
          <cell r="AN36">
            <v>0</v>
          </cell>
          <cell r="AO36" t="str">
            <v>213.03.1.01.001</v>
          </cell>
          <cell r="AP36" t="str">
            <v>1</v>
          </cell>
          <cell r="AQ36" t="str">
            <v>02</v>
          </cell>
          <cell r="AR36" t="str">
            <v>25/09/2009</v>
          </cell>
          <cell r="AS36" t="str">
            <v>001</v>
          </cell>
          <cell r="AT36">
            <v>240</v>
          </cell>
          <cell r="AU36">
            <v>0</v>
          </cell>
        </row>
        <row r="37">
          <cell r="M37" t="str">
            <v>213.03.1.01.029</v>
          </cell>
          <cell r="N37" t="str">
            <v>1</v>
          </cell>
          <cell r="O37" t="str">
            <v>02</v>
          </cell>
          <cell r="P37" t="str">
            <v>21/09/2009</v>
          </cell>
          <cell r="Q37" t="str">
            <v>001</v>
          </cell>
          <cell r="R37">
            <v>240</v>
          </cell>
          <cell r="S37">
            <v>0</v>
          </cell>
          <cell r="T37" t="str">
            <v>213.03.1.01.029</v>
          </cell>
          <cell r="U37" t="str">
            <v>1</v>
          </cell>
          <cell r="V37" t="str">
            <v>02</v>
          </cell>
          <cell r="W37" t="str">
            <v>22/09/2009</v>
          </cell>
          <cell r="X37" t="str">
            <v>001</v>
          </cell>
          <cell r="Y37">
            <v>240</v>
          </cell>
          <cell r="Z37">
            <v>0</v>
          </cell>
          <cell r="AA37" t="str">
            <v>213.03.1.01.029</v>
          </cell>
          <cell r="AB37" t="str">
            <v>1</v>
          </cell>
          <cell r="AC37" t="str">
            <v>02</v>
          </cell>
          <cell r="AD37" t="str">
            <v>23/09/2009</v>
          </cell>
          <cell r="AE37" t="str">
            <v>001</v>
          </cell>
          <cell r="AF37">
            <v>240</v>
          </cell>
          <cell r="AG37">
            <v>0</v>
          </cell>
          <cell r="AH37" t="str">
            <v>213.03.1.01.029</v>
          </cell>
          <cell r="AI37" t="str">
            <v>1</v>
          </cell>
          <cell r="AJ37" t="str">
            <v>02</v>
          </cell>
          <cell r="AK37" t="str">
            <v>24/09/2009</v>
          </cell>
          <cell r="AL37" t="str">
            <v>001</v>
          </cell>
          <cell r="AM37">
            <v>240</v>
          </cell>
          <cell r="AN37">
            <v>0</v>
          </cell>
          <cell r="AO37" t="str">
            <v>213.03.1.01.029</v>
          </cell>
          <cell r="AP37" t="str">
            <v>1</v>
          </cell>
          <cell r="AQ37" t="str">
            <v>02</v>
          </cell>
          <cell r="AR37" t="str">
            <v>25/09/2009</v>
          </cell>
          <cell r="AS37" t="str">
            <v>001</v>
          </cell>
          <cell r="AT37">
            <v>240</v>
          </cell>
          <cell r="AU37">
            <v>0</v>
          </cell>
        </row>
        <row r="38">
          <cell r="M38" t="str">
            <v>213.03.1.01.030</v>
          </cell>
          <cell r="N38" t="str">
            <v>1</v>
          </cell>
          <cell r="O38" t="str">
            <v>02</v>
          </cell>
          <cell r="P38" t="str">
            <v>21/09/2009</v>
          </cell>
          <cell r="Q38" t="str">
            <v>001</v>
          </cell>
          <cell r="R38">
            <v>240</v>
          </cell>
          <cell r="S38">
            <v>0</v>
          </cell>
          <cell r="T38" t="str">
            <v>213.03.1.01.030</v>
          </cell>
          <cell r="U38" t="str">
            <v>1</v>
          </cell>
          <cell r="V38" t="str">
            <v>02</v>
          </cell>
          <cell r="W38" t="str">
            <v>22/09/2009</v>
          </cell>
          <cell r="X38" t="str">
            <v>001</v>
          </cell>
          <cell r="Y38">
            <v>240</v>
          </cell>
          <cell r="Z38">
            <v>0</v>
          </cell>
          <cell r="AA38" t="str">
            <v>213.03.1.01.030</v>
          </cell>
          <cell r="AB38" t="str">
            <v>1</v>
          </cell>
          <cell r="AC38" t="str">
            <v>02</v>
          </cell>
          <cell r="AD38" t="str">
            <v>23/09/2009</v>
          </cell>
          <cell r="AE38" t="str">
            <v>001</v>
          </cell>
          <cell r="AF38">
            <v>240</v>
          </cell>
          <cell r="AG38">
            <v>0</v>
          </cell>
          <cell r="AH38" t="str">
            <v>213.03.1.01.030</v>
          </cell>
          <cell r="AI38" t="str">
            <v>1</v>
          </cell>
          <cell r="AJ38" t="str">
            <v>02</v>
          </cell>
          <cell r="AK38" t="str">
            <v>24/09/2009</v>
          </cell>
          <cell r="AL38" t="str">
            <v>001</v>
          </cell>
          <cell r="AM38">
            <v>240</v>
          </cell>
          <cell r="AN38">
            <v>0</v>
          </cell>
          <cell r="AO38" t="str">
            <v>213.03.1.01.030</v>
          </cell>
          <cell r="AP38" t="str">
            <v>1</v>
          </cell>
          <cell r="AQ38" t="str">
            <v>02</v>
          </cell>
          <cell r="AR38" t="str">
            <v>25/09/2009</v>
          </cell>
          <cell r="AS38" t="str">
            <v>001</v>
          </cell>
          <cell r="AT38">
            <v>240</v>
          </cell>
          <cell r="AU38">
            <v>0</v>
          </cell>
        </row>
        <row r="39">
          <cell r="M39" t="str">
            <v>213.03.1.01.059</v>
          </cell>
          <cell r="N39" t="str">
            <v>1</v>
          </cell>
          <cell r="O39" t="str">
            <v>02</v>
          </cell>
          <cell r="P39" t="str">
            <v>21/09/2009</v>
          </cell>
          <cell r="Q39" t="str">
            <v>001</v>
          </cell>
          <cell r="R39">
            <v>240</v>
          </cell>
          <cell r="S39">
            <v>0</v>
          </cell>
          <cell r="T39" t="str">
            <v>213.03.1.01.059</v>
          </cell>
          <cell r="U39" t="str">
            <v>1</v>
          </cell>
          <cell r="V39" t="str">
            <v>02</v>
          </cell>
          <cell r="W39" t="str">
            <v>22/09/2009</v>
          </cell>
          <cell r="X39" t="str">
            <v>001</v>
          </cell>
          <cell r="Y39">
            <v>240</v>
          </cell>
          <cell r="Z39">
            <v>0</v>
          </cell>
          <cell r="AA39" t="str">
            <v>213.03.1.01.059</v>
          </cell>
          <cell r="AB39" t="str">
            <v>1</v>
          </cell>
          <cell r="AC39" t="str">
            <v>02</v>
          </cell>
          <cell r="AD39" t="str">
            <v>23/09/2009</v>
          </cell>
          <cell r="AE39" t="str">
            <v>001</v>
          </cell>
          <cell r="AF39">
            <v>240</v>
          </cell>
          <cell r="AG39">
            <v>0</v>
          </cell>
          <cell r="AH39" t="str">
            <v>213.03.1.01.059</v>
          </cell>
          <cell r="AI39" t="str">
            <v>1</v>
          </cell>
          <cell r="AJ39" t="str">
            <v>02</v>
          </cell>
          <cell r="AK39" t="str">
            <v>24/09/2009</v>
          </cell>
          <cell r="AL39" t="str">
            <v>001</v>
          </cell>
          <cell r="AM39">
            <v>240</v>
          </cell>
          <cell r="AN39">
            <v>0</v>
          </cell>
          <cell r="AO39" t="str">
            <v>213.03.1.01.059</v>
          </cell>
          <cell r="AP39" t="str">
            <v>1</v>
          </cell>
          <cell r="AQ39" t="str">
            <v>02</v>
          </cell>
          <cell r="AR39" t="str">
            <v>25/09/2009</v>
          </cell>
          <cell r="AS39" t="str">
            <v>001</v>
          </cell>
          <cell r="AT39">
            <v>240</v>
          </cell>
          <cell r="AU39">
            <v>0</v>
          </cell>
        </row>
        <row r="40">
          <cell r="M40" t="str">
            <v>213.03.1.01.060</v>
          </cell>
          <cell r="N40" t="str">
            <v>1</v>
          </cell>
          <cell r="O40" t="str">
            <v>02</v>
          </cell>
          <cell r="P40" t="str">
            <v>21/09/2009</v>
          </cell>
          <cell r="Q40" t="str">
            <v>001</v>
          </cell>
          <cell r="R40">
            <v>240</v>
          </cell>
          <cell r="S40">
            <v>0</v>
          </cell>
          <cell r="T40" t="str">
            <v>213.03.1.01.060</v>
          </cell>
          <cell r="U40" t="str">
            <v>1</v>
          </cell>
          <cell r="V40" t="str">
            <v>02</v>
          </cell>
          <cell r="W40" t="str">
            <v>22/09/2009</v>
          </cell>
          <cell r="X40" t="str">
            <v>001</v>
          </cell>
          <cell r="Y40">
            <v>240</v>
          </cell>
          <cell r="Z40">
            <v>0</v>
          </cell>
          <cell r="AA40" t="str">
            <v>213.03.1.01.060</v>
          </cell>
          <cell r="AB40" t="str">
            <v>1</v>
          </cell>
          <cell r="AC40" t="str">
            <v>02</v>
          </cell>
          <cell r="AD40" t="str">
            <v>23/09/2009</v>
          </cell>
          <cell r="AE40" t="str">
            <v>001</v>
          </cell>
          <cell r="AF40">
            <v>240</v>
          </cell>
          <cell r="AG40">
            <v>0</v>
          </cell>
          <cell r="AH40" t="str">
            <v>213.03.1.01.060</v>
          </cell>
          <cell r="AI40" t="str">
            <v>1</v>
          </cell>
          <cell r="AJ40" t="str">
            <v>02</v>
          </cell>
          <cell r="AK40" t="str">
            <v>24/09/2009</v>
          </cell>
          <cell r="AL40" t="str">
            <v>001</v>
          </cell>
          <cell r="AM40">
            <v>240</v>
          </cell>
          <cell r="AN40">
            <v>0</v>
          </cell>
          <cell r="AO40" t="str">
            <v>213.03.1.01.060</v>
          </cell>
          <cell r="AP40" t="str">
            <v>1</v>
          </cell>
          <cell r="AQ40" t="str">
            <v>02</v>
          </cell>
          <cell r="AR40" t="str">
            <v>25/09/2009</v>
          </cell>
          <cell r="AS40" t="str">
            <v>001</v>
          </cell>
          <cell r="AT40">
            <v>240</v>
          </cell>
          <cell r="AU40">
            <v>0</v>
          </cell>
        </row>
        <row r="41">
          <cell r="M41" t="str">
            <v>213.03.1.01.089</v>
          </cell>
          <cell r="N41" t="str">
            <v>1</v>
          </cell>
          <cell r="O41" t="str">
            <v>02</v>
          </cell>
          <cell r="P41" t="str">
            <v>21/09/2009</v>
          </cell>
          <cell r="Q41" t="str">
            <v>001</v>
          </cell>
          <cell r="R41">
            <v>240</v>
          </cell>
          <cell r="S41">
            <v>0</v>
          </cell>
          <cell r="T41" t="str">
            <v>213.03.1.01.089</v>
          </cell>
          <cell r="U41" t="str">
            <v>1</v>
          </cell>
          <cell r="V41" t="str">
            <v>02</v>
          </cell>
          <cell r="W41" t="str">
            <v>22/09/2009</v>
          </cell>
          <cell r="X41" t="str">
            <v>001</v>
          </cell>
          <cell r="Y41">
            <v>240</v>
          </cell>
          <cell r="Z41">
            <v>0</v>
          </cell>
          <cell r="AA41" t="str">
            <v>213.03.1.01.089</v>
          </cell>
          <cell r="AB41" t="str">
            <v>1</v>
          </cell>
          <cell r="AC41" t="str">
            <v>02</v>
          </cell>
          <cell r="AD41" t="str">
            <v>23/09/2009</v>
          </cell>
          <cell r="AE41" t="str">
            <v>001</v>
          </cell>
          <cell r="AF41">
            <v>240</v>
          </cell>
          <cell r="AG41">
            <v>0</v>
          </cell>
          <cell r="AH41" t="str">
            <v>213.03.1.01.089</v>
          </cell>
          <cell r="AI41" t="str">
            <v>1</v>
          </cell>
          <cell r="AJ41" t="str">
            <v>02</v>
          </cell>
          <cell r="AK41" t="str">
            <v>24/09/2009</v>
          </cell>
          <cell r="AL41" t="str">
            <v>001</v>
          </cell>
          <cell r="AM41">
            <v>240</v>
          </cell>
          <cell r="AN41">
            <v>0</v>
          </cell>
          <cell r="AO41" t="str">
            <v>213.03.1.01.089</v>
          </cell>
          <cell r="AP41" t="str">
            <v>1</v>
          </cell>
          <cell r="AQ41" t="str">
            <v>02</v>
          </cell>
          <cell r="AR41" t="str">
            <v>25/09/2009</v>
          </cell>
          <cell r="AS41" t="str">
            <v>001</v>
          </cell>
          <cell r="AT41">
            <v>240</v>
          </cell>
          <cell r="AU41">
            <v>0</v>
          </cell>
        </row>
        <row r="42">
          <cell r="M42" t="str">
            <v>213.03.1.01.090</v>
          </cell>
          <cell r="N42" t="str">
            <v>1</v>
          </cell>
          <cell r="O42" t="str">
            <v>02</v>
          </cell>
          <cell r="P42" t="str">
            <v>21/09/2009</v>
          </cell>
          <cell r="Q42" t="str">
            <v>001</v>
          </cell>
          <cell r="R42">
            <v>240</v>
          </cell>
          <cell r="S42">
            <v>0</v>
          </cell>
          <cell r="T42" t="str">
            <v>213.03.1.01.090</v>
          </cell>
          <cell r="U42" t="str">
            <v>1</v>
          </cell>
          <cell r="V42" t="str">
            <v>02</v>
          </cell>
          <cell r="W42" t="str">
            <v>22/09/2009</v>
          </cell>
          <cell r="X42" t="str">
            <v>001</v>
          </cell>
          <cell r="Y42">
            <v>240</v>
          </cell>
          <cell r="Z42">
            <v>0</v>
          </cell>
          <cell r="AA42" t="str">
            <v>213.03.1.01.090</v>
          </cell>
          <cell r="AB42" t="str">
            <v>1</v>
          </cell>
          <cell r="AC42" t="str">
            <v>02</v>
          </cell>
          <cell r="AD42" t="str">
            <v>23/09/2009</v>
          </cell>
          <cell r="AE42" t="str">
            <v>001</v>
          </cell>
          <cell r="AF42">
            <v>240</v>
          </cell>
          <cell r="AG42">
            <v>0</v>
          </cell>
          <cell r="AH42" t="str">
            <v>213.03.1.01.090</v>
          </cell>
          <cell r="AI42" t="str">
            <v>1</v>
          </cell>
          <cell r="AJ42" t="str">
            <v>02</v>
          </cell>
          <cell r="AK42" t="str">
            <v>24/09/2009</v>
          </cell>
          <cell r="AL42" t="str">
            <v>001</v>
          </cell>
          <cell r="AM42">
            <v>240</v>
          </cell>
          <cell r="AN42">
            <v>0</v>
          </cell>
          <cell r="AO42" t="str">
            <v>213.03.1.01.090</v>
          </cell>
          <cell r="AP42" t="str">
            <v>1</v>
          </cell>
          <cell r="AQ42" t="str">
            <v>02</v>
          </cell>
          <cell r="AR42" t="str">
            <v>25/09/2009</v>
          </cell>
          <cell r="AS42" t="str">
            <v>001</v>
          </cell>
          <cell r="AT42">
            <v>240</v>
          </cell>
          <cell r="AU42">
            <v>0</v>
          </cell>
        </row>
        <row r="43">
          <cell r="M43" t="str">
            <v>213.03.1.01.179</v>
          </cell>
          <cell r="N43" t="str">
            <v>1</v>
          </cell>
          <cell r="O43" t="str">
            <v>02</v>
          </cell>
          <cell r="P43" t="str">
            <v>21/09/2009</v>
          </cell>
          <cell r="Q43" t="str">
            <v>001</v>
          </cell>
          <cell r="R43">
            <v>240</v>
          </cell>
          <cell r="S43">
            <v>0</v>
          </cell>
          <cell r="T43" t="str">
            <v>213.03.1.01.179</v>
          </cell>
          <cell r="U43" t="str">
            <v>1</v>
          </cell>
          <cell r="V43" t="str">
            <v>02</v>
          </cell>
          <cell r="W43" t="str">
            <v>22/09/2009</v>
          </cell>
          <cell r="X43" t="str">
            <v>001</v>
          </cell>
          <cell r="Y43">
            <v>240</v>
          </cell>
          <cell r="Z43">
            <v>0</v>
          </cell>
          <cell r="AA43" t="str">
            <v>213.03.1.01.179</v>
          </cell>
          <cell r="AB43" t="str">
            <v>1</v>
          </cell>
          <cell r="AC43" t="str">
            <v>02</v>
          </cell>
          <cell r="AD43" t="str">
            <v>23/09/2009</v>
          </cell>
          <cell r="AE43" t="str">
            <v>001</v>
          </cell>
          <cell r="AF43">
            <v>240</v>
          </cell>
          <cell r="AG43">
            <v>0</v>
          </cell>
          <cell r="AH43" t="str">
            <v>213.03.1.01.179</v>
          </cell>
          <cell r="AI43" t="str">
            <v>1</v>
          </cell>
          <cell r="AJ43" t="str">
            <v>02</v>
          </cell>
          <cell r="AK43" t="str">
            <v>24/09/2009</v>
          </cell>
          <cell r="AL43" t="str">
            <v>001</v>
          </cell>
          <cell r="AM43">
            <v>240</v>
          </cell>
          <cell r="AN43">
            <v>0</v>
          </cell>
          <cell r="AO43" t="str">
            <v>213.03.1.01.179</v>
          </cell>
          <cell r="AP43" t="str">
            <v>1</v>
          </cell>
          <cell r="AQ43" t="str">
            <v>02</v>
          </cell>
          <cell r="AR43" t="str">
            <v>25/09/2009</v>
          </cell>
          <cell r="AS43" t="str">
            <v>001</v>
          </cell>
          <cell r="AT43">
            <v>240</v>
          </cell>
          <cell r="AU43">
            <v>0</v>
          </cell>
        </row>
        <row r="44">
          <cell r="M44" t="str">
            <v>213.03.1.01.180</v>
          </cell>
          <cell r="N44" t="str">
            <v>1</v>
          </cell>
          <cell r="O44" t="str">
            <v>02</v>
          </cell>
          <cell r="P44" t="str">
            <v>21/09/2009</v>
          </cell>
          <cell r="Q44" t="str">
            <v>001</v>
          </cell>
          <cell r="R44">
            <v>240</v>
          </cell>
          <cell r="S44">
            <v>0</v>
          </cell>
          <cell r="T44" t="str">
            <v>213.03.1.01.180</v>
          </cell>
          <cell r="U44" t="str">
            <v>1</v>
          </cell>
          <cell r="V44" t="str">
            <v>02</v>
          </cell>
          <cell r="W44" t="str">
            <v>22/09/2009</v>
          </cell>
          <cell r="X44" t="str">
            <v>001</v>
          </cell>
          <cell r="Y44">
            <v>240</v>
          </cell>
          <cell r="Z44">
            <v>0</v>
          </cell>
          <cell r="AA44" t="str">
            <v>213.03.1.01.180</v>
          </cell>
          <cell r="AB44" t="str">
            <v>1</v>
          </cell>
          <cell r="AC44" t="str">
            <v>02</v>
          </cell>
          <cell r="AD44" t="str">
            <v>23/09/2009</v>
          </cell>
          <cell r="AE44" t="str">
            <v>001</v>
          </cell>
          <cell r="AF44">
            <v>240</v>
          </cell>
          <cell r="AG44">
            <v>0</v>
          </cell>
          <cell r="AH44" t="str">
            <v>213.03.1.01.180</v>
          </cell>
          <cell r="AI44" t="str">
            <v>1</v>
          </cell>
          <cell r="AJ44" t="str">
            <v>02</v>
          </cell>
          <cell r="AK44" t="str">
            <v>24/09/2009</v>
          </cell>
          <cell r="AL44" t="str">
            <v>001</v>
          </cell>
          <cell r="AM44">
            <v>240</v>
          </cell>
          <cell r="AN44">
            <v>0</v>
          </cell>
          <cell r="AO44" t="str">
            <v>213.03.1.01.180</v>
          </cell>
          <cell r="AP44" t="str">
            <v>1</v>
          </cell>
          <cell r="AQ44" t="str">
            <v>02</v>
          </cell>
          <cell r="AR44" t="str">
            <v>25/09/2009</v>
          </cell>
          <cell r="AS44" t="str">
            <v>001</v>
          </cell>
          <cell r="AT44">
            <v>240</v>
          </cell>
          <cell r="AU44">
            <v>0</v>
          </cell>
        </row>
        <row r="45">
          <cell r="M45" t="str">
            <v>213.03.1.01.269</v>
          </cell>
          <cell r="N45" t="str">
            <v>1</v>
          </cell>
          <cell r="O45" t="str">
            <v>02</v>
          </cell>
          <cell r="P45" t="str">
            <v>21/09/2009</v>
          </cell>
          <cell r="Q45" t="str">
            <v>001</v>
          </cell>
          <cell r="R45">
            <v>240</v>
          </cell>
          <cell r="S45">
            <v>0</v>
          </cell>
          <cell r="T45" t="str">
            <v>213.03.1.01.269</v>
          </cell>
          <cell r="U45" t="str">
            <v>1</v>
          </cell>
          <cell r="V45" t="str">
            <v>02</v>
          </cell>
          <cell r="W45" t="str">
            <v>22/09/2009</v>
          </cell>
          <cell r="X45" t="str">
            <v>001</v>
          </cell>
          <cell r="Y45">
            <v>240</v>
          </cell>
          <cell r="Z45">
            <v>0</v>
          </cell>
          <cell r="AA45" t="str">
            <v>213.03.1.01.269</v>
          </cell>
          <cell r="AB45" t="str">
            <v>1</v>
          </cell>
          <cell r="AC45" t="str">
            <v>02</v>
          </cell>
          <cell r="AD45" t="str">
            <v>23/09/2009</v>
          </cell>
          <cell r="AE45" t="str">
            <v>001</v>
          </cell>
          <cell r="AF45">
            <v>240</v>
          </cell>
          <cell r="AG45">
            <v>0</v>
          </cell>
          <cell r="AH45" t="str">
            <v>213.03.1.01.269</v>
          </cell>
          <cell r="AI45" t="str">
            <v>1</v>
          </cell>
          <cell r="AJ45" t="str">
            <v>02</v>
          </cell>
          <cell r="AK45" t="str">
            <v>24/09/2009</v>
          </cell>
          <cell r="AL45" t="str">
            <v>001</v>
          </cell>
          <cell r="AM45">
            <v>240</v>
          </cell>
          <cell r="AN45">
            <v>0</v>
          </cell>
          <cell r="AO45" t="str">
            <v>213.03.1.01.269</v>
          </cell>
          <cell r="AP45" t="str">
            <v>1</v>
          </cell>
          <cell r="AQ45" t="str">
            <v>02</v>
          </cell>
          <cell r="AR45" t="str">
            <v>25/09/2009</v>
          </cell>
          <cell r="AS45" t="str">
            <v>001</v>
          </cell>
          <cell r="AT45">
            <v>240</v>
          </cell>
          <cell r="AU45">
            <v>0</v>
          </cell>
        </row>
        <row r="46">
          <cell r="M46" t="str">
            <v>213.03.1.01.270</v>
          </cell>
          <cell r="N46" t="str">
            <v>1</v>
          </cell>
          <cell r="O46" t="str">
            <v>02</v>
          </cell>
          <cell r="P46" t="str">
            <v>21/09/2009</v>
          </cell>
          <cell r="Q46" t="str">
            <v>001</v>
          </cell>
          <cell r="R46">
            <v>240</v>
          </cell>
          <cell r="S46">
            <v>0</v>
          </cell>
          <cell r="T46" t="str">
            <v>213.03.1.01.270</v>
          </cell>
          <cell r="U46" t="str">
            <v>1</v>
          </cell>
          <cell r="V46" t="str">
            <v>02</v>
          </cell>
          <cell r="W46" t="str">
            <v>22/09/2009</v>
          </cell>
          <cell r="X46" t="str">
            <v>001</v>
          </cell>
          <cell r="Y46">
            <v>240</v>
          </cell>
          <cell r="Z46">
            <v>0</v>
          </cell>
          <cell r="AA46" t="str">
            <v>213.03.1.01.270</v>
          </cell>
          <cell r="AB46" t="str">
            <v>1</v>
          </cell>
          <cell r="AC46" t="str">
            <v>02</v>
          </cell>
          <cell r="AD46" t="str">
            <v>23/09/2009</v>
          </cell>
          <cell r="AE46" t="str">
            <v>001</v>
          </cell>
          <cell r="AF46">
            <v>240</v>
          </cell>
          <cell r="AG46">
            <v>0</v>
          </cell>
          <cell r="AH46" t="str">
            <v>213.03.1.01.270</v>
          </cell>
          <cell r="AI46" t="str">
            <v>1</v>
          </cell>
          <cell r="AJ46" t="str">
            <v>02</v>
          </cell>
          <cell r="AK46" t="str">
            <v>24/09/2009</v>
          </cell>
          <cell r="AL46" t="str">
            <v>001</v>
          </cell>
          <cell r="AM46">
            <v>240</v>
          </cell>
          <cell r="AN46">
            <v>0</v>
          </cell>
          <cell r="AO46" t="str">
            <v>213.03.1.01.270</v>
          </cell>
          <cell r="AP46" t="str">
            <v>1</v>
          </cell>
          <cell r="AQ46" t="str">
            <v>02</v>
          </cell>
          <cell r="AR46" t="str">
            <v>25/09/2009</v>
          </cell>
          <cell r="AS46" t="str">
            <v>001</v>
          </cell>
          <cell r="AT46">
            <v>240</v>
          </cell>
          <cell r="AU46">
            <v>0</v>
          </cell>
        </row>
        <row r="47">
          <cell r="M47" t="str">
            <v>213.03.1.01.359</v>
          </cell>
          <cell r="N47" t="str">
            <v>1</v>
          </cell>
          <cell r="O47" t="str">
            <v>02</v>
          </cell>
          <cell r="P47" t="str">
            <v>21/09/2009</v>
          </cell>
          <cell r="Q47" t="str">
            <v>001</v>
          </cell>
          <cell r="R47">
            <v>240</v>
          </cell>
          <cell r="S47">
            <v>0</v>
          </cell>
          <cell r="T47" t="str">
            <v>213.03.1.01.359</v>
          </cell>
          <cell r="U47" t="str">
            <v>1</v>
          </cell>
          <cell r="V47" t="str">
            <v>02</v>
          </cell>
          <cell r="W47" t="str">
            <v>22/09/2009</v>
          </cell>
          <cell r="X47" t="str">
            <v>001</v>
          </cell>
          <cell r="Y47">
            <v>240</v>
          </cell>
          <cell r="Z47">
            <v>0</v>
          </cell>
          <cell r="AA47" t="str">
            <v>213.03.1.01.359</v>
          </cell>
          <cell r="AB47" t="str">
            <v>1</v>
          </cell>
          <cell r="AC47" t="str">
            <v>02</v>
          </cell>
          <cell r="AD47" t="str">
            <v>23/09/2009</v>
          </cell>
          <cell r="AE47" t="str">
            <v>001</v>
          </cell>
          <cell r="AF47">
            <v>240</v>
          </cell>
          <cell r="AG47">
            <v>0</v>
          </cell>
          <cell r="AH47" t="str">
            <v>213.03.1.01.359</v>
          </cell>
          <cell r="AI47" t="str">
            <v>1</v>
          </cell>
          <cell r="AJ47" t="str">
            <v>02</v>
          </cell>
          <cell r="AK47" t="str">
            <v>24/09/2009</v>
          </cell>
          <cell r="AL47" t="str">
            <v>001</v>
          </cell>
          <cell r="AM47">
            <v>240</v>
          </cell>
          <cell r="AN47">
            <v>0</v>
          </cell>
          <cell r="AO47" t="str">
            <v>213.03.1.01.359</v>
          </cell>
          <cell r="AP47" t="str">
            <v>1</v>
          </cell>
          <cell r="AQ47" t="str">
            <v>02</v>
          </cell>
          <cell r="AR47" t="str">
            <v>25/09/2009</v>
          </cell>
          <cell r="AS47" t="str">
            <v>001</v>
          </cell>
          <cell r="AT47">
            <v>240</v>
          </cell>
          <cell r="AU47">
            <v>0</v>
          </cell>
        </row>
        <row r="48">
          <cell r="M48" t="str">
            <v>213.03.1.01.360</v>
          </cell>
          <cell r="N48" t="str">
            <v>1</v>
          </cell>
          <cell r="O48" t="str">
            <v>02</v>
          </cell>
          <cell r="P48" t="str">
            <v>21/09/2009</v>
          </cell>
          <cell r="Q48" t="str">
            <v>001</v>
          </cell>
          <cell r="R48">
            <v>240</v>
          </cell>
          <cell r="S48">
            <v>0</v>
          </cell>
          <cell r="T48" t="str">
            <v>213.03.1.01.360</v>
          </cell>
          <cell r="U48" t="str">
            <v>1</v>
          </cell>
          <cell r="V48" t="str">
            <v>02</v>
          </cell>
          <cell r="W48" t="str">
            <v>22/09/2009</v>
          </cell>
          <cell r="X48" t="str">
            <v>001</v>
          </cell>
          <cell r="Y48">
            <v>240</v>
          </cell>
          <cell r="Z48">
            <v>0</v>
          </cell>
          <cell r="AA48" t="str">
            <v>213.03.1.01.360</v>
          </cell>
          <cell r="AB48" t="str">
            <v>1</v>
          </cell>
          <cell r="AC48" t="str">
            <v>02</v>
          </cell>
          <cell r="AD48" t="str">
            <v>23/09/2009</v>
          </cell>
          <cell r="AE48" t="str">
            <v>001</v>
          </cell>
          <cell r="AF48">
            <v>240</v>
          </cell>
          <cell r="AG48">
            <v>0</v>
          </cell>
          <cell r="AH48" t="str">
            <v>213.03.1.01.360</v>
          </cell>
          <cell r="AI48" t="str">
            <v>1</v>
          </cell>
          <cell r="AJ48" t="str">
            <v>02</v>
          </cell>
          <cell r="AK48" t="str">
            <v>24/09/2009</v>
          </cell>
          <cell r="AL48" t="str">
            <v>001</v>
          </cell>
          <cell r="AM48">
            <v>240</v>
          </cell>
          <cell r="AN48">
            <v>0</v>
          </cell>
          <cell r="AO48" t="str">
            <v>213.03.1.01.360</v>
          </cell>
          <cell r="AP48" t="str">
            <v>1</v>
          </cell>
          <cell r="AQ48" t="str">
            <v>02</v>
          </cell>
          <cell r="AR48" t="str">
            <v>25/09/2009</v>
          </cell>
          <cell r="AS48" t="str">
            <v>001</v>
          </cell>
          <cell r="AT48">
            <v>240</v>
          </cell>
          <cell r="AU48">
            <v>0</v>
          </cell>
        </row>
        <row r="49">
          <cell r="M49" t="str">
            <v>213.03.1.01.500</v>
          </cell>
          <cell r="N49" t="str">
            <v>1</v>
          </cell>
          <cell r="O49" t="str">
            <v>02</v>
          </cell>
          <cell r="P49" t="str">
            <v>21/09/2009</v>
          </cell>
          <cell r="Q49" t="str">
            <v>001</v>
          </cell>
          <cell r="R49">
            <v>240</v>
          </cell>
          <cell r="S49">
            <v>0</v>
          </cell>
          <cell r="T49" t="str">
            <v>213.03.1.01.500</v>
          </cell>
          <cell r="U49" t="str">
            <v>1</v>
          </cell>
          <cell r="V49" t="str">
            <v>02</v>
          </cell>
          <cell r="W49" t="str">
            <v>22/09/2009</v>
          </cell>
          <cell r="X49" t="str">
            <v>001</v>
          </cell>
          <cell r="Y49">
            <v>240</v>
          </cell>
          <cell r="Z49">
            <v>0</v>
          </cell>
          <cell r="AA49" t="str">
            <v>213.03.1.01.500</v>
          </cell>
          <cell r="AB49" t="str">
            <v>1</v>
          </cell>
          <cell r="AC49" t="str">
            <v>02</v>
          </cell>
          <cell r="AD49" t="str">
            <v>23/09/2009</v>
          </cell>
          <cell r="AE49" t="str">
            <v>001</v>
          </cell>
          <cell r="AF49">
            <v>240</v>
          </cell>
          <cell r="AG49">
            <v>0</v>
          </cell>
          <cell r="AH49" t="str">
            <v>213.03.1.01.500</v>
          </cell>
          <cell r="AI49" t="str">
            <v>1</v>
          </cell>
          <cell r="AJ49" t="str">
            <v>02</v>
          </cell>
          <cell r="AK49" t="str">
            <v>24/09/2009</v>
          </cell>
          <cell r="AL49" t="str">
            <v>001</v>
          </cell>
          <cell r="AM49">
            <v>240</v>
          </cell>
          <cell r="AN49">
            <v>0</v>
          </cell>
          <cell r="AO49" t="str">
            <v>213.03.1.01.500</v>
          </cell>
          <cell r="AP49" t="str">
            <v>1</v>
          </cell>
          <cell r="AQ49" t="str">
            <v>02</v>
          </cell>
          <cell r="AR49" t="str">
            <v>25/09/2009</v>
          </cell>
          <cell r="AS49" t="str">
            <v>001</v>
          </cell>
          <cell r="AT49">
            <v>240</v>
          </cell>
          <cell r="AU49">
            <v>0</v>
          </cell>
        </row>
        <row r="50">
          <cell r="M50" t="str">
            <v>213.03.1.01.505</v>
          </cell>
          <cell r="N50" t="str">
            <v>1</v>
          </cell>
          <cell r="O50" t="str">
            <v>02</v>
          </cell>
          <cell r="P50" t="str">
            <v>21/09/2009</v>
          </cell>
          <cell r="Q50" t="str">
            <v>001</v>
          </cell>
          <cell r="R50">
            <v>240</v>
          </cell>
          <cell r="S50">
            <v>0</v>
          </cell>
          <cell r="T50" t="str">
            <v>213.03.1.01.505</v>
          </cell>
          <cell r="U50" t="str">
            <v>1</v>
          </cell>
          <cell r="V50" t="str">
            <v>02</v>
          </cell>
          <cell r="W50" t="str">
            <v>22/09/2009</v>
          </cell>
          <cell r="X50" t="str">
            <v>001</v>
          </cell>
          <cell r="Y50">
            <v>240</v>
          </cell>
          <cell r="Z50">
            <v>0</v>
          </cell>
          <cell r="AA50" t="str">
            <v>213.03.1.01.505</v>
          </cell>
          <cell r="AB50" t="str">
            <v>1</v>
          </cell>
          <cell r="AC50" t="str">
            <v>02</v>
          </cell>
          <cell r="AD50" t="str">
            <v>23/09/2009</v>
          </cell>
          <cell r="AE50" t="str">
            <v>001</v>
          </cell>
          <cell r="AF50">
            <v>240</v>
          </cell>
          <cell r="AG50">
            <v>0</v>
          </cell>
          <cell r="AH50" t="str">
            <v>213.03.1.01.505</v>
          </cell>
          <cell r="AI50" t="str">
            <v>1</v>
          </cell>
          <cell r="AJ50" t="str">
            <v>02</v>
          </cell>
          <cell r="AK50" t="str">
            <v>24/09/2009</v>
          </cell>
          <cell r="AL50" t="str">
            <v>001</v>
          </cell>
          <cell r="AM50">
            <v>240</v>
          </cell>
          <cell r="AN50">
            <v>0</v>
          </cell>
          <cell r="AO50" t="str">
            <v>213.03.1.01.505</v>
          </cell>
          <cell r="AP50" t="str">
            <v>1</v>
          </cell>
          <cell r="AQ50" t="str">
            <v>02</v>
          </cell>
          <cell r="AR50" t="str">
            <v>25/09/2009</v>
          </cell>
          <cell r="AS50" t="str">
            <v>001</v>
          </cell>
          <cell r="AT50">
            <v>240</v>
          </cell>
          <cell r="AU50">
            <v>0</v>
          </cell>
        </row>
        <row r="51">
          <cell r="M51" t="str">
            <v>213.03.1.01.510</v>
          </cell>
          <cell r="N51" t="str">
            <v>1</v>
          </cell>
          <cell r="O51" t="str">
            <v>02</v>
          </cell>
          <cell r="P51" t="str">
            <v>21/09/2009</v>
          </cell>
          <cell r="Q51" t="str">
            <v>001</v>
          </cell>
          <cell r="R51">
            <v>240</v>
          </cell>
          <cell r="S51">
            <v>0</v>
          </cell>
          <cell r="T51" t="str">
            <v>213.03.1.01.510</v>
          </cell>
          <cell r="U51" t="str">
            <v>1</v>
          </cell>
          <cell r="V51" t="str">
            <v>02</v>
          </cell>
          <cell r="W51" t="str">
            <v>22/09/2009</v>
          </cell>
          <cell r="X51" t="str">
            <v>001</v>
          </cell>
          <cell r="Y51">
            <v>240</v>
          </cell>
          <cell r="Z51">
            <v>0</v>
          </cell>
          <cell r="AA51" t="str">
            <v>213.03.1.01.510</v>
          </cell>
          <cell r="AB51" t="str">
            <v>1</v>
          </cell>
          <cell r="AC51" t="str">
            <v>02</v>
          </cell>
          <cell r="AD51" t="str">
            <v>23/09/2009</v>
          </cell>
          <cell r="AE51" t="str">
            <v>001</v>
          </cell>
          <cell r="AF51">
            <v>240</v>
          </cell>
          <cell r="AG51">
            <v>0</v>
          </cell>
          <cell r="AH51" t="str">
            <v>213.03.1.01.510</v>
          </cell>
          <cell r="AI51" t="str">
            <v>1</v>
          </cell>
          <cell r="AJ51" t="str">
            <v>02</v>
          </cell>
          <cell r="AK51" t="str">
            <v>24/09/2009</v>
          </cell>
          <cell r="AL51" t="str">
            <v>001</v>
          </cell>
          <cell r="AM51">
            <v>240</v>
          </cell>
          <cell r="AN51">
            <v>0</v>
          </cell>
          <cell r="AO51" t="str">
            <v>213.03.1.01.510</v>
          </cell>
          <cell r="AP51" t="str">
            <v>1</v>
          </cell>
          <cell r="AQ51" t="str">
            <v>02</v>
          </cell>
          <cell r="AR51" t="str">
            <v>25/09/2009</v>
          </cell>
          <cell r="AS51" t="str">
            <v>001</v>
          </cell>
          <cell r="AT51">
            <v>240</v>
          </cell>
          <cell r="AU51">
            <v>0</v>
          </cell>
        </row>
        <row r="53">
          <cell r="M53" t="str">
            <v>213.04.1</v>
          </cell>
          <cell r="N53" t="str">
            <v>1</v>
          </cell>
          <cell r="O53" t="str">
            <v>02</v>
          </cell>
          <cell r="P53" t="str">
            <v>21/09/2009</v>
          </cell>
          <cell r="Q53" t="str">
            <v>001</v>
          </cell>
          <cell r="R53">
            <v>240</v>
          </cell>
          <cell r="S53">
            <v>0</v>
          </cell>
          <cell r="T53" t="str">
            <v>213.04.1</v>
          </cell>
          <cell r="U53" t="str">
            <v>1</v>
          </cell>
          <cell r="V53" t="str">
            <v>02</v>
          </cell>
          <cell r="W53" t="str">
            <v>22/09/2009</v>
          </cell>
          <cell r="X53" t="str">
            <v>001</v>
          </cell>
          <cell r="Y53">
            <v>240</v>
          </cell>
          <cell r="Z53">
            <v>0</v>
          </cell>
          <cell r="AA53" t="str">
            <v>213.04.1</v>
          </cell>
          <cell r="AB53" t="str">
            <v>1</v>
          </cell>
          <cell r="AC53" t="str">
            <v>02</v>
          </cell>
          <cell r="AD53" t="str">
            <v>23/09/2009</v>
          </cell>
          <cell r="AE53" t="str">
            <v>001</v>
          </cell>
          <cell r="AF53">
            <v>240</v>
          </cell>
          <cell r="AG53">
            <v>0</v>
          </cell>
          <cell r="AH53" t="str">
            <v>213.04.1</v>
          </cell>
          <cell r="AI53" t="str">
            <v>1</v>
          </cell>
          <cell r="AJ53" t="str">
            <v>02</v>
          </cell>
          <cell r="AK53" t="str">
            <v>24/09/2009</v>
          </cell>
          <cell r="AL53" t="str">
            <v>001</v>
          </cell>
          <cell r="AM53">
            <v>240</v>
          </cell>
          <cell r="AN53">
            <v>0</v>
          </cell>
          <cell r="AO53" t="str">
            <v>213.04.1</v>
          </cell>
          <cell r="AP53" t="str">
            <v>1</v>
          </cell>
          <cell r="AQ53" t="str">
            <v>02</v>
          </cell>
          <cell r="AR53" t="str">
            <v>25/09/2009</v>
          </cell>
          <cell r="AS53" t="str">
            <v>001</v>
          </cell>
          <cell r="AT53">
            <v>240</v>
          </cell>
          <cell r="AU53">
            <v>0</v>
          </cell>
        </row>
        <row r="54">
          <cell r="M54" t="str">
            <v>213.05.1</v>
          </cell>
          <cell r="N54" t="str">
            <v>1</v>
          </cell>
          <cell r="O54" t="str">
            <v>02</v>
          </cell>
          <cell r="P54" t="str">
            <v>21/09/2009</v>
          </cell>
          <cell r="Q54" t="str">
            <v>001</v>
          </cell>
          <cell r="R54">
            <v>240</v>
          </cell>
          <cell r="S54">
            <v>0</v>
          </cell>
          <cell r="T54" t="str">
            <v>213.05.1</v>
          </cell>
          <cell r="U54" t="str">
            <v>1</v>
          </cell>
          <cell r="V54" t="str">
            <v>02</v>
          </cell>
          <cell r="W54" t="str">
            <v>22/09/2009</v>
          </cell>
          <cell r="X54" t="str">
            <v>001</v>
          </cell>
          <cell r="Y54">
            <v>240</v>
          </cell>
          <cell r="Z54">
            <v>0</v>
          </cell>
          <cell r="AA54" t="str">
            <v>213.05.1</v>
          </cell>
          <cell r="AB54" t="str">
            <v>1</v>
          </cell>
          <cell r="AC54" t="str">
            <v>02</v>
          </cell>
          <cell r="AD54" t="str">
            <v>23/09/2009</v>
          </cell>
          <cell r="AE54" t="str">
            <v>001</v>
          </cell>
          <cell r="AF54">
            <v>240</v>
          </cell>
          <cell r="AG54">
            <v>0</v>
          </cell>
          <cell r="AH54" t="str">
            <v>213.05.1</v>
          </cell>
          <cell r="AI54" t="str">
            <v>1</v>
          </cell>
          <cell r="AJ54" t="str">
            <v>02</v>
          </cell>
          <cell r="AK54" t="str">
            <v>24/09/2009</v>
          </cell>
          <cell r="AL54" t="str">
            <v>001</v>
          </cell>
          <cell r="AM54">
            <v>240</v>
          </cell>
          <cell r="AN54">
            <v>0</v>
          </cell>
          <cell r="AO54" t="str">
            <v>213.05.1</v>
          </cell>
          <cell r="AP54" t="str">
            <v>1</v>
          </cell>
          <cell r="AQ54" t="str">
            <v>02</v>
          </cell>
          <cell r="AR54" t="str">
            <v>25/09/2009</v>
          </cell>
          <cell r="AS54" t="str">
            <v>001</v>
          </cell>
          <cell r="AT54">
            <v>240</v>
          </cell>
          <cell r="AU54">
            <v>0</v>
          </cell>
        </row>
        <row r="55">
          <cell r="M55" t="str">
            <v>213.06.1</v>
          </cell>
          <cell r="N55" t="str">
            <v>1</v>
          </cell>
          <cell r="O55" t="str">
            <v>02</v>
          </cell>
          <cell r="P55" t="str">
            <v>21/09/2009</v>
          </cell>
          <cell r="Q55" t="str">
            <v>001</v>
          </cell>
          <cell r="R55">
            <v>240</v>
          </cell>
          <cell r="S55">
            <v>0</v>
          </cell>
          <cell r="T55" t="str">
            <v>213.06.1</v>
          </cell>
          <cell r="U55" t="str">
            <v>1</v>
          </cell>
          <cell r="V55" t="str">
            <v>02</v>
          </cell>
          <cell r="W55" t="str">
            <v>22/09/2009</v>
          </cell>
          <cell r="X55" t="str">
            <v>001</v>
          </cell>
          <cell r="Y55">
            <v>240</v>
          </cell>
          <cell r="Z55">
            <v>0</v>
          </cell>
          <cell r="AA55" t="str">
            <v>213.06.1</v>
          </cell>
          <cell r="AB55" t="str">
            <v>1</v>
          </cell>
          <cell r="AC55" t="str">
            <v>02</v>
          </cell>
          <cell r="AD55" t="str">
            <v>23/09/2009</v>
          </cell>
          <cell r="AE55" t="str">
            <v>001</v>
          </cell>
          <cell r="AF55">
            <v>240</v>
          </cell>
          <cell r="AG55">
            <v>0</v>
          </cell>
          <cell r="AH55" t="str">
            <v>213.06.1</v>
          </cell>
          <cell r="AI55" t="str">
            <v>1</v>
          </cell>
          <cell r="AJ55" t="str">
            <v>02</v>
          </cell>
          <cell r="AK55" t="str">
            <v>24/09/2009</v>
          </cell>
          <cell r="AL55" t="str">
            <v>001</v>
          </cell>
          <cell r="AM55">
            <v>240</v>
          </cell>
          <cell r="AN55">
            <v>0</v>
          </cell>
          <cell r="AO55" t="str">
            <v>213.06.1</v>
          </cell>
          <cell r="AP55" t="str">
            <v>1</v>
          </cell>
          <cell r="AQ55" t="str">
            <v>02</v>
          </cell>
          <cell r="AR55" t="str">
            <v>25/09/2009</v>
          </cell>
          <cell r="AS55" t="str">
            <v>001</v>
          </cell>
          <cell r="AT55">
            <v>240</v>
          </cell>
          <cell r="AU55">
            <v>0</v>
          </cell>
        </row>
        <row r="56">
          <cell r="M56" t="str">
            <v>213.07.1</v>
          </cell>
          <cell r="N56" t="str">
            <v>1</v>
          </cell>
          <cell r="O56" t="str">
            <v>02</v>
          </cell>
          <cell r="P56" t="str">
            <v>21/09/2009</v>
          </cell>
          <cell r="Q56" t="str">
            <v>001</v>
          </cell>
          <cell r="R56">
            <v>240</v>
          </cell>
          <cell r="S56">
            <v>0</v>
          </cell>
          <cell r="T56" t="str">
            <v>213.07.1</v>
          </cell>
          <cell r="U56" t="str">
            <v>1</v>
          </cell>
          <cell r="V56" t="str">
            <v>02</v>
          </cell>
          <cell r="W56" t="str">
            <v>22/09/2009</v>
          </cell>
          <cell r="X56" t="str">
            <v>001</v>
          </cell>
          <cell r="Y56">
            <v>240</v>
          </cell>
          <cell r="Z56">
            <v>0</v>
          </cell>
          <cell r="AA56" t="str">
            <v>213.07.1</v>
          </cell>
          <cell r="AB56" t="str">
            <v>1</v>
          </cell>
          <cell r="AC56" t="str">
            <v>02</v>
          </cell>
          <cell r="AD56" t="str">
            <v>23/09/2009</v>
          </cell>
          <cell r="AE56" t="str">
            <v>001</v>
          </cell>
          <cell r="AF56">
            <v>240</v>
          </cell>
          <cell r="AG56">
            <v>0</v>
          </cell>
          <cell r="AH56" t="str">
            <v>213.07.1</v>
          </cell>
          <cell r="AI56" t="str">
            <v>1</v>
          </cell>
          <cell r="AJ56" t="str">
            <v>02</v>
          </cell>
          <cell r="AK56" t="str">
            <v>24/09/2009</v>
          </cell>
          <cell r="AL56" t="str">
            <v>001</v>
          </cell>
          <cell r="AM56">
            <v>240</v>
          </cell>
          <cell r="AN56">
            <v>0</v>
          </cell>
          <cell r="AO56" t="str">
            <v>213.07.1</v>
          </cell>
          <cell r="AP56" t="str">
            <v>1</v>
          </cell>
          <cell r="AQ56" t="str">
            <v>02</v>
          </cell>
          <cell r="AR56" t="str">
            <v>25/09/2009</v>
          </cell>
          <cell r="AS56" t="str">
            <v>001</v>
          </cell>
          <cell r="AT56">
            <v>240</v>
          </cell>
          <cell r="AU56">
            <v>0</v>
          </cell>
        </row>
        <row r="57">
          <cell r="M57" t="str">
            <v>213.99.1.22</v>
          </cell>
          <cell r="N57" t="str">
            <v>1</v>
          </cell>
          <cell r="O57" t="str">
            <v>02</v>
          </cell>
          <cell r="P57" t="str">
            <v>21/09/2009</v>
          </cell>
          <cell r="Q57" t="str">
            <v>001</v>
          </cell>
          <cell r="R57">
            <v>240</v>
          </cell>
          <cell r="S57">
            <v>0</v>
          </cell>
          <cell r="T57" t="str">
            <v>213.99.1.22</v>
          </cell>
          <cell r="U57" t="str">
            <v>1</v>
          </cell>
          <cell r="V57" t="str">
            <v>02</v>
          </cell>
          <cell r="W57" t="str">
            <v>22/09/2009</v>
          </cell>
          <cell r="X57" t="str">
            <v>001</v>
          </cell>
          <cell r="Y57">
            <v>240</v>
          </cell>
          <cell r="Z57">
            <v>0</v>
          </cell>
          <cell r="AA57" t="str">
            <v>213.99.1.22</v>
          </cell>
          <cell r="AB57" t="str">
            <v>1</v>
          </cell>
          <cell r="AC57" t="str">
            <v>02</v>
          </cell>
          <cell r="AD57" t="str">
            <v>23/09/2009</v>
          </cell>
          <cell r="AE57" t="str">
            <v>001</v>
          </cell>
          <cell r="AF57">
            <v>240</v>
          </cell>
          <cell r="AG57">
            <v>0</v>
          </cell>
          <cell r="AH57" t="str">
            <v>213.99.1.22</v>
          </cell>
          <cell r="AI57" t="str">
            <v>1</v>
          </cell>
          <cell r="AJ57" t="str">
            <v>02</v>
          </cell>
          <cell r="AK57" t="str">
            <v>24/09/2009</v>
          </cell>
          <cell r="AL57" t="str">
            <v>001</v>
          </cell>
          <cell r="AM57">
            <v>240</v>
          </cell>
          <cell r="AN57">
            <v>0</v>
          </cell>
          <cell r="AO57" t="str">
            <v>213.99.1.22</v>
          </cell>
          <cell r="AP57" t="str">
            <v>1</v>
          </cell>
          <cell r="AQ57" t="str">
            <v>02</v>
          </cell>
          <cell r="AR57" t="str">
            <v>25/09/2009</v>
          </cell>
          <cell r="AS57" t="str">
            <v>001</v>
          </cell>
          <cell r="AT57">
            <v>240</v>
          </cell>
          <cell r="AU57">
            <v>0</v>
          </cell>
        </row>
        <row r="61">
          <cell r="M61" t="str">
            <v>113.01.1</v>
          </cell>
          <cell r="N61" t="str">
            <v>1</v>
          </cell>
          <cell r="O61" t="str">
            <v>02</v>
          </cell>
          <cell r="P61" t="str">
            <v>21/09/2009</v>
          </cell>
          <cell r="Q61" t="str">
            <v>001</v>
          </cell>
          <cell r="R61">
            <v>240</v>
          </cell>
          <cell r="S61">
            <v>0</v>
          </cell>
          <cell r="T61" t="str">
            <v>113.01.1</v>
          </cell>
          <cell r="U61" t="str">
            <v>1</v>
          </cell>
          <cell r="V61" t="str">
            <v>02</v>
          </cell>
          <cell r="W61" t="str">
            <v>22/09/2009</v>
          </cell>
          <cell r="X61" t="str">
            <v>001</v>
          </cell>
          <cell r="Y61">
            <v>240</v>
          </cell>
          <cell r="Z61">
            <v>0</v>
          </cell>
          <cell r="AA61" t="str">
            <v>113.01.1</v>
          </cell>
          <cell r="AB61" t="str">
            <v>1</v>
          </cell>
          <cell r="AC61" t="str">
            <v>02</v>
          </cell>
          <cell r="AD61" t="str">
            <v>23/09/2009</v>
          </cell>
          <cell r="AE61" t="str">
            <v>001</v>
          </cell>
          <cell r="AF61">
            <v>240</v>
          </cell>
          <cell r="AG61">
            <v>0</v>
          </cell>
          <cell r="AH61" t="str">
            <v>113.01.1</v>
          </cell>
          <cell r="AI61" t="str">
            <v>1</v>
          </cell>
          <cell r="AJ61" t="str">
            <v>02</v>
          </cell>
          <cell r="AK61" t="str">
            <v>24/09/2009</v>
          </cell>
          <cell r="AL61" t="str">
            <v>001</v>
          </cell>
          <cell r="AM61">
            <v>240</v>
          </cell>
          <cell r="AN61">
            <v>0</v>
          </cell>
          <cell r="AO61" t="str">
            <v>113.01.1</v>
          </cell>
          <cell r="AP61" t="str">
            <v>1</v>
          </cell>
          <cell r="AQ61" t="str">
            <v>02</v>
          </cell>
          <cell r="AR61" t="str">
            <v>25/09/2009</v>
          </cell>
          <cell r="AS61" t="str">
            <v>001</v>
          </cell>
          <cell r="AT61">
            <v>240</v>
          </cell>
          <cell r="AU61">
            <v>0</v>
          </cell>
        </row>
        <row r="62">
          <cell r="M62" t="str">
            <v>113.02.1</v>
          </cell>
          <cell r="N62" t="str">
            <v>1</v>
          </cell>
          <cell r="O62" t="str">
            <v>02</v>
          </cell>
          <cell r="P62" t="str">
            <v>21/09/2009</v>
          </cell>
          <cell r="Q62" t="str">
            <v>001</v>
          </cell>
          <cell r="R62">
            <v>240</v>
          </cell>
          <cell r="S62">
            <v>0</v>
          </cell>
          <cell r="T62" t="str">
            <v>113.02.1</v>
          </cell>
          <cell r="U62" t="str">
            <v>1</v>
          </cell>
          <cell r="V62" t="str">
            <v>02</v>
          </cell>
          <cell r="W62" t="str">
            <v>22/09/2009</v>
          </cell>
          <cell r="X62" t="str">
            <v>001</v>
          </cell>
          <cell r="Y62">
            <v>240</v>
          </cell>
          <cell r="Z62">
            <v>0</v>
          </cell>
          <cell r="AA62" t="str">
            <v>113.02.1</v>
          </cell>
          <cell r="AB62" t="str">
            <v>1</v>
          </cell>
          <cell r="AC62" t="str">
            <v>02</v>
          </cell>
          <cell r="AD62" t="str">
            <v>23/09/2009</v>
          </cell>
          <cell r="AE62" t="str">
            <v>001</v>
          </cell>
          <cell r="AF62">
            <v>240</v>
          </cell>
          <cell r="AG62">
            <v>0</v>
          </cell>
          <cell r="AH62" t="str">
            <v>113.02.1</v>
          </cell>
          <cell r="AI62" t="str">
            <v>1</v>
          </cell>
          <cell r="AJ62" t="str">
            <v>02</v>
          </cell>
          <cell r="AK62" t="str">
            <v>24/09/2009</v>
          </cell>
          <cell r="AL62" t="str">
            <v>001</v>
          </cell>
          <cell r="AM62">
            <v>240</v>
          </cell>
          <cell r="AN62">
            <v>0</v>
          </cell>
          <cell r="AO62" t="str">
            <v>113.02.1</v>
          </cell>
          <cell r="AP62" t="str">
            <v>1</v>
          </cell>
          <cell r="AQ62" t="str">
            <v>02</v>
          </cell>
          <cell r="AR62" t="str">
            <v>25/09/2009</v>
          </cell>
          <cell r="AS62" t="str">
            <v>001</v>
          </cell>
          <cell r="AT62">
            <v>240</v>
          </cell>
          <cell r="AU62">
            <v>0</v>
          </cell>
        </row>
        <row r="63">
          <cell r="M63" t="str">
            <v>113.05.1</v>
          </cell>
          <cell r="N63" t="str">
            <v>1</v>
          </cell>
          <cell r="O63" t="str">
            <v>02</v>
          </cell>
          <cell r="P63" t="str">
            <v>21/09/2009</v>
          </cell>
          <cell r="Q63" t="str">
            <v>001</v>
          </cell>
          <cell r="R63">
            <v>240</v>
          </cell>
          <cell r="S63">
            <v>0</v>
          </cell>
          <cell r="T63" t="str">
            <v>113.05.1</v>
          </cell>
          <cell r="U63" t="str">
            <v>1</v>
          </cell>
          <cell r="V63" t="str">
            <v>02</v>
          </cell>
          <cell r="W63" t="str">
            <v>22/09/2009</v>
          </cell>
          <cell r="X63" t="str">
            <v>001</v>
          </cell>
          <cell r="Y63">
            <v>240</v>
          </cell>
          <cell r="Z63">
            <v>0</v>
          </cell>
          <cell r="AA63" t="str">
            <v>113.05.1</v>
          </cell>
          <cell r="AB63" t="str">
            <v>1</v>
          </cell>
          <cell r="AC63" t="str">
            <v>02</v>
          </cell>
          <cell r="AD63" t="str">
            <v>23/09/2009</v>
          </cell>
          <cell r="AE63" t="str">
            <v>001</v>
          </cell>
          <cell r="AF63">
            <v>240</v>
          </cell>
          <cell r="AG63">
            <v>0</v>
          </cell>
          <cell r="AH63" t="str">
            <v>113.05.1</v>
          </cell>
          <cell r="AI63" t="str">
            <v>1</v>
          </cell>
          <cell r="AJ63" t="str">
            <v>02</v>
          </cell>
          <cell r="AK63" t="str">
            <v>24/09/2009</v>
          </cell>
          <cell r="AL63" t="str">
            <v>001</v>
          </cell>
          <cell r="AM63">
            <v>240</v>
          </cell>
          <cell r="AN63">
            <v>0</v>
          </cell>
          <cell r="AO63" t="str">
            <v>113.05.1</v>
          </cell>
          <cell r="AP63" t="str">
            <v>1</v>
          </cell>
          <cell r="AQ63" t="str">
            <v>02</v>
          </cell>
          <cell r="AR63" t="str">
            <v>25/09/2009</v>
          </cell>
          <cell r="AS63" t="str">
            <v>001</v>
          </cell>
          <cell r="AT63">
            <v>240</v>
          </cell>
          <cell r="AU63">
            <v>0</v>
          </cell>
        </row>
        <row r="64">
          <cell r="M64" t="str">
            <v>113.06.1</v>
          </cell>
          <cell r="N64" t="str">
            <v>1</v>
          </cell>
          <cell r="O64" t="str">
            <v>02</v>
          </cell>
          <cell r="P64" t="str">
            <v>21/09/2009</v>
          </cell>
          <cell r="Q64" t="str">
            <v>001</v>
          </cell>
          <cell r="R64">
            <v>240</v>
          </cell>
          <cell r="S64">
            <v>0</v>
          </cell>
          <cell r="T64" t="str">
            <v>113.06.1</v>
          </cell>
          <cell r="U64" t="str">
            <v>1</v>
          </cell>
          <cell r="V64" t="str">
            <v>02</v>
          </cell>
          <cell r="W64" t="str">
            <v>22/09/2009</v>
          </cell>
          <cell r="X64" t="str">
            <v>001</v>
          </cell>
          <cell r="Y64">
            <v>240</v>
          </cell>
          <cell r="Z64">
            <v>0</v>
          </cell>
          <cell r="AA64" t="str">
            <v>113.06.1</v>
          </cell>
          <cell r="AB64" t="str">
            <v>1</v>
          </cell>
          <cell r="AC64" t="str">
            <v>02</v>
          </cell>
          <cell r="AD64" t="str">
            <v>23/09/2009</v>
          </cell>
          <cell r="AE64" t="str">
            <v>001</v>
          </cell>
          <cell r="AF64">
            <v>240</v>
          </cell>
          <cell r="AG64">
            <v>0</v>
          </cell>
          <cell r="AH64" t="str">
            <v>113.06.1</v>
          </cell>
          <cell r="AI64" t="str">
            <v>1</v>
          </cell>
          <cell r="AJ64" t="str">
            <v>02</v>
          </cell>
          <cell r="AK64" t="str">
            <v>24/09/2009</v>
          </cell>
          <cell r="AL64" t="str">
            <v>001</v>
          </cell>
          <cell r="AM64">
            <v>240</v>
          </cell>
          <cell r="AN64">
            <v>0</v>
          </cell>
          <cell r="AO64" t="str">
            <v>113.06.1</v>
          </cell>
          <cell r="AP64" t="str">
            <v>1</v>
          </cell>
          <cell r="AQ64" t="str">
            <v>02</v>
          </cell>
          <cell r="AR64" t="str">
            <v>25/09/2009</v>
          </cell>
          <cell r="AS64" t="str">
            <v>001</v>
          </cell>
          <cell r="AT64">
            <v>240</v>
          </cell>
          <cell r="AU64">
            <v>0</v>
          </cell>
        </row>
        <row r="65">
          <cell r="M65" t="str">
            <v>113.03.1</v>
          </cell>
          <cell r="N65" t="str">
            <v>1</v>
          </cell>
          <cell r="O65" t="str">
            <v>02</v>
          </cell>
          <cell r="P65" t="str">
            <v>21/09/2009</v>
          </cell>
          <cell r="Q65" t="str">
            <v>001</v>
          </cell>
          <cell r="R65">
            <v>240</v>
          </cell>
          <cell r="S65">
            <v>0</v>
          </cell>
          <cell r="T65" t="str">
            <v>113.03.1</v>
          </cell>
          <cell r="U65" t="str">
            <v>1</v>
          </cell>
          <cell r="V65" t="str">
            <v>02</v>
          </cell>
          <cell r="W65" t="str">
            <v>22/09/2009</v>
          </cell>
          <cell r="X65" t="str">
            <v>001</v>
          </cell>
          <cell r="Y65">
            <v>240</v>
          </cell>
          <cell r="Z65">
            <v>0</v>
          </cell>
          <cell r="AA65" t="str">
            <v>113.03.1</v>
          </cell>
          <cell r="AB65" t="str">
            <v>1</v>
          </cell>
          <cell r="AC65" t="str">
            <v>02</v>
          </cell>
          <cell r="AD65" t="str">
            <v>23/09/2009</v>
          </cell>
          <cell r="AE65" t="str">
            <v>001</v>
          </cell>
          <cell r="AF65">
            <v>240</v>
          </cell>
          <cell r="AG65">
            <v>0</v>
          </cell>
          <cell r="AH65" t="str">
            <v>113.03.1</v>
          </cell>
          <cell r="AI65" t="str">
            <v>1</v>
          </cell>
          <cell r="AJ65" t="str">
            <v>02</v>
          </cell>
          <cell r="AK65" t="str">
            <v>24/09/2009</v>
          </cell>
          <cell r="AL65" t="str">
            <v>001</v>
          </cell>
          <cell r="AM65">
            <v>240</v>
          </cell>
          <cell r="AN65">
            <v>0</v>
          </cell>
          <cell r="AO65" t="str">
            <v>113.03.1</v>
          </cell>
          <cell r="AP65" t="str">
            <v>1</v>
          </cell>
          <cell r="AQ65" t="str">
            <v>02</v>
          </cell>
          <cell r="AR65" t="str">
            <v>25/09/2009</v>
          </cell>
          <cell r="AS65" t="str">
            <v>001</v>
          </cell>
          <cell r="AT65">
            <v>240</v>
          </cell>
          <cell r="AU65">
            <v>0</v>
          </cell>
        </row>
        <row r="66">
          <cell r="M66" t="str">
            <v>122.01.1.22</v>
          </cell>
          <cell r="N66" t="str">
            <v>1</v>
          </cell>
          <cell r="O66" t="str">
            <v>02</v>
          </cell>
          <cell r="P66" t="str">
            <v>21/09/2009</v>
          </cell>
          <cell r="Q66" t="str">
            <v>001</v>
          </cell>
          <cell r="R66">
            <v>240</v>
          </cell>
          <cell r="S66">
            <v>0</v>
          </cell>
          <cell r="T66" t="str">
            <v>122.01.1.22</v>
          </cell>
          <cell r="U66" t="str">
            <v>1</v>
          </cell>
          <cell r="V66" t="str">
            <v>02</v>
          </cell>
          <cell r="W66" t="str">
            <v>22/09/2009</v>
          </cell>
          <cell r="X66" t="str">
            <v>001</v>
          </cell>
          <cell r="Y66">
            <v>240</v>
          </cell>
          <cell r="Z66">
            <v>0</v>
          </cell>
          <cell r="AA66" t="str">
            <v>122.01.1.22</v>
          </cell>
          <cell r="AB66" t="str">
            <v>1</v>
          </cell>
          <cell r="AC66" t="str">
            <v>02</v>
          </cell>
          <cell r="AD66" t="str">
            <v>23/09/2009</v>
          </cell>
          <cell r="AE66" t="str">
            <v>001</v>
          </cell>
          <cell r="AF66">
            <v>240</v>
          </cell>
          <cell r="AG66">
            <v>0</v>
          </cell>
          <cell r="AH66" t="str">
            <v>122.01.1.22</v>
          </cell>
          <cell r="AI66" t="str">
            <v>1</v>
          </cell>
          <cell r="AJ66" t="str">
            <v>02</v>
          </cell>
          <cell r="AK66" t="str">
            <v>24/09/2009</v>
          </cell>
          <cell r="AL66" t="str">
            <v>001</v>
          </cell>
          <cell r="AM66">
            <v>240</v>
          </cell>
          <cell r="AN66">
            <v>0</v>
          </cell>
          <cell r="AO66" t="str">
            <v>122.01.1.22</v>
          </cell>
          <cell r="AP66" t="str">
            <v>1</v>
          </cell>
          <cell r="AQ66" t="str">
            <v>02</v>
          </cell>
          <cell r="AR66" t="str">
            <v>25/09/2009</v>
          </cell>
          <cell r="AS66" t="str">
            <v>001</v>
          </cell>
          <cell r="AT66">
            <v>240</v>
          </cell>
          <cell r="AU66">
            <v>0</v>
          </cell>
        </row>
        <row r="67">
          <cell r="M67" t="str">
            <v>122.04.1.22</v>
          </cell>
          <cell r="N67" t="str">
            <v>1</v>
          </cell>
          <cell r="O67" t="str">
            <v>02</v>
          </cell>
          <cell r="P67" t="str">
            <v>21/09/2009</v>
          </cell>
          <cell r="Q67" t="str">
            <v>001</v>
          </cell>
          <cell r="R67">
            <v>240</v>
          </cell>
          <cell r="S67">
            <v>0</v>
          </cell>
          <cell r="T67" t="str">
            <v>122.04.1.22</v>
          </cell>
          <cell r="U67" t="str">
            <v>1</v>
          </cell>
          <cell r="V67" t="str">
            <v>02</v>
          </cell>
          <cell r="W67" t="str">
            <v>22/09/2009</v>
          </cell>
          <cell r="X67" t="str">
            <v>001</v>
          </cell>
          <cell r="Y67">
            <v>240</v>
          </cell>
          <cell r="Z67">
            <v>0</v>
          </cell>
          <cell r="AA67" t="str">
            <v>122.04.1.22</v>
          </cell>
          <cell r="AB67" t="str">
            <v>1</v>
          </cell>
          <cell r="AC67" t="str">
            <v>02</v>
          </cell>
          <cell r="AD67" t="str">
            <v>23/09/2009</v>
          </cell>
          <cell r="AE67" t="str">
            <v>001</v>
          </cell>
          <cell r="AF67">
            <v>240</v>
          </cell>
          <cell r="AG67">
            <v>0</v>
          </cell>
          <cell r="AH67" t="str">
            <v>122.04.1.22</v>
          </cell>
          <cell r="AI67" t="str">
            <v>1</v>
          </cell>
          <cell r="AJ67" t="str">
            <v>02</v>
          </cell>
          <cell r="AK67" t="str">
            <v>24/09/2009</v>
          </cell>
          <cell r="AL67" t="str">
            <v>001</v>
          </cell>
          <cell r="AM67">
            <v>240</v>
          </cell>
          <cell r="AN67">
            <v>0</v>
          </cell>
          <cell r="AO67" t="str">
            <v>122.04.1.22</v>
          </cell>
          <cell r="AP67" t="str">
            <v>1</v>
          </cell>
          <cell r="AQ67" t="str">
            <v>02</v>
          </cell>
          <cell r="AR67" t="str">
            <v>25/09/2009</v>
          </cell>
          <cell r="AS67" t="str">
            <v>001</v>
          </cell>
          <cell r="AT67">
            <v>240</v>
          </cell>
          <cell r="AU67">
            <v>0</v>
          </cell>
        </row>
        <row r="68">
          <cell r="M68" t="str">
            <v>131.01.1</v>
          </cell>
          <cell r="N68" t="str">
            <v>1</v>
          </cell>
          <cell r="O68" t="str">
            <v>02</v>
          </cell>
          <cell r="P68" t="str">
            <v>21/09/2009</v>
          </cell>
          <cell r="Q68" t="str">
            <v>001</v>
          </cell>
          <cell r="R68">
            <v>240</v>
          </cell>
          <cell r="S68">
            <v>0</v>
          </cell>
          <cell r="T68" t="str">
            <v>131.01.1</v>
          </cell>
          <cell r="U68" t="str">
            <v>1</v>
          </cell>
          <cell r="V68" t="str">
            <v>02</v>
          </cell>
          <cell r="W68" t="str">
            <v>22/09/2009</v>
          </cell>
          <cell r="X68" t="str">
            <v>001</v>
          </cell>
          <cell r="Y68">
            <v>240</v>
          </cell>
          <cell r="Z68">
            <v>0</v>
          </cell>
          <cell r="AA68" t="str">
            <v>131.01.1</v>
          </cell>
          <cell r="AB68" t="str">
            <v>1</v>
          </cell>
          <cell r="AC68" t="str">
            <v>02</v>
          </cell>
          <cell r="AD68" t="str">
            <v>23/09/2009</v>
          </cell>
          <cell r="AE68" t="str">
            <v>001</v>
          </cell>
          <cell r="AF68">
            <v>240</v>
          </cell>
          <cell r="AG68">
            <v>0</v>
          </cell>
          <cell r="AH68" t="str">
            <v>131.01.1</v>
          </cell>
          <cell r="AI68" t="str">
            <v>1</v>
          </cell>
          <cell r="AJ68" t="str">
            <v>02</v>
          </cell>
          <cell r="AK68" t="str">
            <v>24/09/2009</v>
          </cell>
          <cell r="AL68" t="str">
            <v>001</v>
          </cell>
          <cell r="AM68">
            <v>240</v>
          </cell>
          <cell r="AN68">
            <v>0</v>
          </cell>
          <cell r="AO68" t="str">
            <v>131.01.1</v>
          </cell>
          <cell r="AP68" t="str">
            <v>1</v>
          </cell>
          <cell r="AQ68" t="str">
            <v>02</v>
          </cell>
          <cell r="AR68" t="str">
            <v>25/09/2009</v>
          </cell>
          <cell r="AS68" t="str">
            <v>001</v>
          </cell>
          <cell r="AT68">
            <v>240</v>
          </cell>
          <cell r="AU68">
            <v>0</v>
          </cell>
        </row>
        <row r="69">
          <cell r="M69" t="str">
            <v>131.99.1</v>
          </cell>
          <cell r="N69" t="str">
            <v>1</v>
          </cell>
          <cell r="O69" t="str">
            <v>02</v>
          </cell>
          <cell r="P69" t="str">
            <v>21/09/2009</v>
          </cell>
          <cell r="Q69" t="str">
            <v>001</v>
          </cell>
          <cell r="R69">
            <v>240</v>
          </cell>
          <cell r="S69">
            <v>0</v>
          </cell>
          <cell r="T69" t="str">
            <v>131.99.1</v>
          </cell>
          <cell r="U69" t="str">
            <v>1</v>
          </cell>
          <cell r="V69" t="str">
            <v>02</v>
          </cell>
          <cell r="W69" t="str">
            <v>22/09/2009</v>
          </cell>
          <cell r="X69" t="str">
            <v>001</v>
          </cell>
          <cell r="Y69">
            <v>240</v>
          </cell>
          <cell r="Z69">
            <v>0</v>
          </cell>
          <cell r="AA69" t="str">
            <v>131.99.1</v>
          </cell>
          <cell r="AB69" t="str">
            <v>1</v>
          </cell>
          <cell r="AC69" t="str">
            <v>02</v>
          </cell>
          <cell r="AD69" t="str">
            <v>23/09/2009</v>
          </cell>
          <cell r="AE69" t="str">
            <v>001</v>
          </cell>
          <cell r="AF69">
            <v>240</v>
          </cell>
          <cell r="AG69">
            <v>0</v>
          </cell>
          <cell r="AH69" t="str">
            <v>131.99.1</v>
          </cell>
          <cell r="AI69" t="str">
            <v>1</v>
          </cell>
          <cell r="AJ69" t="str">
            <v>02</v>
          </cell>
          <cell r="AK69" t="str">
            <v>24/09/2009</v>
          </cell>
          <cell r="AL69" t="str">
            <v>001</v>
          </cell>
          <cell r="AM69">
            <v>240</v>
          </cell>
          <cell r="AN69">
            <v>0</v>
          </cell>
          <cell r="AO69" t="str">
            <v>131.99.1</v>
          </cell>
          <cell r="AP69" t="str">
            <v>1</v>
          </cell>
          <cell r="AQ69" t="str">
            <v>02</v>
          </cell>
          <cell r="AR69" t="str">
            <v>25/09/2009</v>
          </cell>
          <cell r="AS69" t="str">
            <v>001</v>
          </cell>
          <cell r="AT69">
            <v>240</v>
          </cell>
          <cell r="AU69">
            <v>0</v>
          </cell>
        </row>
        <row r="73">
          <cell r="M73" t="str">
            <v>111.01.1.22</v>
          </cell>
          <cell r="N73" t="str">
            <v>1</v>
          </cell>
          <cell r="O73" t="str">
            <v>02</v>
          </cell>
          <cell r="P73" t="str">
            <v>21/09/2009</v>
          </cell>
          <cell r="Q73" t="str">
            <v>001</v>
          </cell>
          <cell r="R73">
            <v>240</v>
          </cell>
          <cell r="S73">
            <v>0</v>
          </cell>
          <cell r="T73" t="str">
            <v>111.01.1.22</v>
          </cell>
          <cell r="U73" t="str">
            <v>1</v>
          </cell>
          <cell r="V73" t="str">
            <v>02</v>
          </cell>
          <cell r="W73" t="str">
            <v>22/09/2009</v>
          </cell>
          <cell r="X73" t="str">
            <v>001</v>
          </cell>
          <cell r="Y73">
            <v>240</v>
          </cell>
          <cell r="Z73">
            <v>0</v>
          </cell>
          <cell r="AA73" t="str">
            <v>111.01.1.22</v>
          </cell>
          <cell r="AB73" t="str">
            <v>1</v>
          </cell>
          <cell r="AC73" t="str">
            <v>02</v>
          </cell>
          <cell r="AD73" t="str">
            <v>23/09/2009</v>
          </cell>
          <cell r="AE73" t="str">
            <v>001</v>
          </cell>
          <cell r="AF73">
            <v>240</v>
          </cell>
          <cell r="AG73">
            <v>0</v>
          </cell>
          <cell r="AH73" t="str">
            <v>111.01.1.22</v>
          </cell>
          <cell r="AI73" t="str">
            <v>1</v>
          </cell>
          <cell r="AJ73" t="str">
            <v>02</v>
          </cell>
          <cell r="AK73" t="str">
            <v>24/09/2009</v>
          </cell>
          <cell r="AL73" t="str">
            <v>001</v>
          </cell>
          <cell r="AM73">
            <v>240</v>
          </cell>
          <cell r="AN73">
            <v>0</v>
          </cell>
          <cell r="AO73" t="str">
            <v>111.01.1.22</v>
          </cell>
          <cell r="AP73" t="str">
            <v>1</v>
          </cell>
          <cell r="AQ73" t="str">
            <v>02</v>
          </cell>
          <cell r="AR73" t="str">
            <v>25/09/2009</v>
          </cell>
          <cell r="AS73" t="str">
            <v>001</v>
          </cell>
          <cell r="AT73">
            <v>240</v>
          </cell>
          <cell r="AU73">
            <v>0</v>
          </cell>
        </row>
        <row r="74">
          <cell r="M74" t="str">
            <v>211.16.1</v>
          </cell>
          <cell r="N74" t="str">
            <v>1</v>
          </cell>
          <cell r="O74" t="str">
            <v>02</v>
          </cell>
          <cell r="P74" t="str">
            <v>21/09/2009</v>
          </cell>
          <cell r="Q74" t="str">
            <v>001</v>
          </cell>
          <cell r="R74">
            <v>240</v>
          </cell>
          <cell r="S74">
            <v>0</v>
          </cell>
          <cell r="T74" t="str">
            <v>211.16.1</v>
          </cell>
          <cell r="U74" t="str">
            <v>1</v>
          </cell>
          <cell r="V74" t="str">
            <v>02</v>
          </cell>
          <cell r="W74" t="str">
            <v>22/09/2009</v>
          </cell>
          <cell r="X74" t="str">
            <v>001</v>
          </cell>
          <cell r="Y74">
            <v>240</v>
          </cell>
          <cell r="Z74">
            <v>0</v>
          </cell>
          <cell r="AA74" t="str">
            <v>211.16.1</v>
          </cell>
          <cell r="AB74" t="str">
            <v>1</v>
          </cell>
          <cell r="AC74" t="str">
            <v>02</v>
          </cell>
          <cell r="AD74" t="str">
            <v>23/09/2009</v>
          </cell>
          <cell r="AE74" t="str">
            <v>001</v>
          </cell>
          <cell r="AF74">
            <v>240</v>
          </cell>
          <cell r="AG74">
            <v>0</v>
          </cell>
          <cell r="AH74" t="str">
            <v>211.16.1</v>
          </cell>
          <cell r="AI74" t="str">
            <v>1</v>
          </cell>
          <cell r="AJ74" t="str">
            <v>02</v>
          </cell>
          <cell r="AK74" t="str">
            <v>24/09/2009</v>
          </cell>
          <cell r="AL74" t="str">
            <v>001</v>
          </cell>
          <cell r="AM74">
            <v>240</v>
          </cell>
          <cell r="AN74">
            <v>0</v>
          </cell>
          <cell r="AO74" t="str">
            <v>211.16.1</v>
          </cell>
          <cell r="AP74" t="str">
            <v>1</v>
          </cell>
          <cell r="AQ74" t="str">
            <v>02</v>
          </cell>
          <cell r="AR74" t="str">
            <v>25/09/2009</v>
          </cell>
          <cell r="AS74" t="str">
            <v>001</v>
          </cell>
          <cell r="AT74">
            <v>240</v>
          </cell>
          <cell r="AU74">
            <v>0</v>
          </cell>
        </row>
        <row r="75">
          <cell r="M75" t="str">
            <v>211.17.1</v>
          </cell>
          <cell r="N75" t="str">
            <v>1</v>
          </cell>
          <cell r="O75" t="str">
            <v>02</v>
          </cell>
          <cell r="P75" t="str">
            <v>21/09/2009</v>
          </cell>
          <cell r="Q75" t="str">
            <v>001</v>
          </cell>
          <cell r="R75">
            <v>240</v>
          </cell>
          <cell r="S75">
            <v>0</v>
          </cell>
          <cell r="T75" t="str">
            <v>211.17.1</v>
          </cell>
          <cell r="U75" t="str">
            <v>1</v>
          </cell>
          <cell r="V75" t="str">
            <v>02</v>
          </cell>
          <cell r="W75" t="str">
            <v>22/09/2009</v>
          </cell>
          <cell r="X75" t="str">
            <v>001</v>
          </cell>
          <cell r="Y75">
            <v>240</v>
          </cell>
          <cell r="Z75">
            <v>0</v>
          </cell>
          <cell r="AA75" t="str">
            <v>211.17.1</v>
          </cell>
          <cell r="AB75" t="str">
            <v>1</v>
          </cell>
          <cell r="AC75" t="str">
            <v>02</v>
          </cell>
          <cell r="AD75" t="str">
            <v>23/09/2009</v>
          </cell>
          <cell r="AE75" t="str">
            <v>001</v>
          </cell>
          <cell r="AF75">
            <v>240</v>
          </cell>
          <cell r="AG75">
            <v>0</v>
          </cell>
          <cell r="AH75" t="str">
            <v>211.17.1</v>
          </cell>
          <cell r="AI75" t="str">
            <v>1</v>
          </cell>
          <cell r="AJ75" t="str">
            <v>02</v>
          </cell>
          <cell r="AK75" t="str">
            <v>24/09/2009</v>
          </cell>
          <cell r="AL75" t="str">
            <v>001</v>
          </cell>
          <cell r="AM75">
            <v>240</v>
          </cell>
          <cell r="AN75">
            <v>0</v>
          </cell>
          <cell r="AO75" t="str">
            <v>211.17.1</v>
          </cell>
          <cell r="AP75" t="str">
            <v>1</v>
          </cell>
          <cell r="AQ75" t="str">
            <v>02</v>
          </cell>
          <cell r="AR75" t="str">
            <v>25/09/2009</v>
          </cell>
          <cell r="AS75" t="str">
            <v>001</v>
          </cell>
          <cell r="AT75">
            <v>240</v>
          </cell>
          <cell r="AU75">
            <v>0</v>
          </cell>
        </row>
        <row r="76">
          <cell r="M76" t="str">
            <v>230.99.1</v>
          </cell>
          <cell r="N76" t="str">
            <v>1</v>
          </cell>
          <cell r="O76" t="str">
            <v>02</v>
          </cell>
          <cell r="P76" t="str">
            <v>21/09/2009</v>
          </cell>
          <cell r="Q76" t="str">
            <v>001</v>
          </cell>
          <cell r="R76">
            <v>240</v>
          </cell>
          <cell r="S76">
            <v>0</v>
          </cell>
          <cell r="T76" t="str">
            <v>230.99.1</v>
          </cell>
          <cell r="U76" t="str">
            <v>1</v>
          </cell>
          <cell r="V76" t="str">
            <v>02</v>
          </cell>
          <cell r="W76" t="str">
            <v>22/09/2009</v>
          </cell>
          <cell r="X76" t="str">
            <v>001</v>
          </cell>
          <cell r="Y76">
            <v>240</v>
          </cell>
          <cell r="Z76">
            <v>0</v>
          </cell>
          <cell r="AA76" t="str">
            <v>230.99.1</v>
          </cell>
          <cell r="AB76" t="str">
            <v>1</v>
          </cell>
          <cell r="AC76" t="str">
            <v>02</v>
          </cell>
          <cell r="AD76" t="str">
            <v>23/09/2009</v>
          </cell>
          <cell r="AE76" t="str">
            <v>001</v>
          </cell>
          <cell r="AF76">
            <v>240</v>
          </cell>
          <cell r="AG76">
            <v>0</v>
          </cell>
          <cell r="AH76" t="str">
            <v>230.99.1</v>
          </cell>
          <cell r="AI76" t="str">
            <v>1</v>
          </cell>
          <cell r="AJ76" t="str">
            <v>02</v>
          </cell>
          <cell r="AK76" t="str">
            <v>24/09/2009</v>
          </cell>
          <cell r="AL76" t="str">
            <v>001</v>
          </cell>
          <cell r="AM76">
            <v>240</v>
          </cell>
          <cell r="AN76">
            <v>0</v>
          </cell>
          <cell r="AO76" t="str">
            <v>230.99.1</v>
          </cell>
          <cell r="AP76" t="str">
            <v>1</v>
          </cell>
          <cell r="AQ76" t="str">
            <v>02</v>
          </cell>
          <cell r="AR76" t="str">
            <v>25/09/2009</v>
          </cell>
          <cell r="AS76" t="str">
            <v>001</v>
          </cell>
          <cell r="AT76">
            <v>240</v>
          </cell>
          <cell r="AU76">
            <v>0</v>
          </cell>
        </row>
        <row r="84">
          <cell r="M84" t="str">
            <v>211.01.3.22</v>
          </cell>
          <cell r="N84" t="str">
            <v>1</v>
          </cell>
          <cell r="O84" t="str">
            <v>02</v>
          </cell>
          <cell r="P84" t="str">
            <v>21/09/2009</v>
          </cell>
          <cell r="Q84" t="str">
            <v>001</v>
          </cell>
          <cell r="R84">
            <v>240</v>
          </cell>
          <cell r="S84">
            <v>0</v>
          </cell>
          <cell r="T84" t="str">
            <v>211.01.3.22</v>
          </cell>
          <cell r="U84" t="str">
            <v>1</v>
          </cell>
          <cell r="V84" t="str">
            <v>02</v>
          </cell>
          <cell r="W84" t="str">
            <v>22/09/2009</v>
          </cell>
          <cell r="X84" t="str">
            <v>001</v>
          </cell>
          <cell r="Y84">
            <v>240</v>
          </cell>
          <cell r="Z84">
            <v>0</v>
          </cell>
          <cell r="AA84" t="str">
            <v>211.01.3.22</v>
          </cell>
          <cell r="AB84" t="str">
            <v>1</v>
          </cell>
          <cell r="AC84" t="str">
            <v>02</v>
          </cell>
          <cell r="AD84" t="str">
            <v>23/09/2009</v>
          </cell>
          <cell r="AE84" t="str">
            <v>001</v>
          </cell>
          <cell r="AF84">
            <v>240</v>
          </cell>
          <cell r="AG84">
            <v>0</v>
          </cell>
          <cell r="AH84" t="str">
            <v>211.01.3.22</v>
          </cell>
          <cell r="AI84" t="str">
            <v>1</v>
          </cell>
          <cell r="AJ84" t="str">
            <v>02</v>
          </cell>
          <cell r="AK84" t="str">
            <v>24/09/2009</v>
          </cell>
          <cell r="AL84" t="str">
            <v>001</v>
          </cell>
          <cell r="AM84">
            <v>240</v>
          </cell>
          <cell r="AN84">
            <v>0</v>
          </cell>
          <cell r="AO84" t="str">
            <v>211.01.3.22</v>
          </cell>
          <cell r="AP84" t="str">
            <v>1</v>
          </cell>
          <cell r="AQ84" t="str">
            <v>02</v>
          </cell>
          <cell r="AR84" t="str">
            <v>25/09/2009</v>
          </cell>
          <cell r="AS84" t="str">
            <v>001</v>
          </cell>
          <cell r="AT84">
            <v>240</v>
          </cell>
          <cell r="AU84">
            <v>0</v>
          </cell>
        </row>
        <row r="85">
          <cell r="M85" t="str">
            <v>211.03.3.22</v>
          </cell>
          <cell r="N85" t="str">
            <v>1</v>
          </cell>
          <cell r="O85" t="str">
            <v>02</v>
          </cell>
          <cell r="P85" t="str">
            <v>21/09/2009</v>
          </cell>
          <cell r="Q85" t="str">
            <v>001</v>
          </cell>
          <cell r="R85">
            <v>240</v>
          </cell>
          <cell r="S85">
            <v>0</v>
          </cell>
          <cell r="T85" t="str">
            <v>211.03.3.22</v>
          </cell>
          <cell r="U85" t="str">
            <v>1</v>
          </cell>
          <cell r="V85" t="str">
            <v>02</v>
          </cell>
          <cell r="W85" t="str">
            <v>22/09/2009</v>
          </cell>
          <cell r="X85" t="str">
            <v>001</v>
          </cell>
          <cell r="Y85">
            <v>240</v>
          </cell>
          <cell r="Z85">
            <v>0</v>
          </cell>
          <cell r="AA85" t="str">
            <v>211.03.3.22</v>
          </cell>
          <cell r="AB85" t="str">
            <v>1</v>
          </cell>
          <cell r="AC85" t="str">
            <v>02</v>
          </cell>
          <cell r="AD85" t="str">
            <v>23/09/2009</v>
          </cell>
          <cell r="AE85" t="str">
            <v>001</v>
          </cell>
          <cell r="AF85">
            <v>240</v>
          </cell>
          <cell r="AG85">
            <v>0</v>
          </cell>
          <cell r="AH85" t="str">
            <v>211.03.3.22</v>
          </cell>
          <cell r="AI85" t="str">
            <v>1</v>
          </cell>
          <cell r="AJ85" t="str">
            <v>02</v>
          </cell>
          <cell r="AK85" t="str">
            <v>24/09/2009</v>
          </cell>
          <cell r="AL85" t="str">
            <v>001</v>
          </cell>
          <cell r="AM85">
            <v>240</v>
          </cell>
          <cell r="AN85">
            <v>0</v>
          </cell>
          <cell r="AO85" t="str">
            <v>211.03.3.22</v>
          </cell>
          <cell r="AP85" t="str">
            <v>1</v>
          </cell>
          <cell r="AQ85" t="str">
            <v>02</v>
          </cell>
          <cell r="AR85" t="str">
            <v>25/09/2009</v>
          </cell>
          <cell r="AS85" t="str">
            <v>001</v>
          </cell>
          <cell r="AT85">
            <v>240</v>
          </cell>
          <cell r="AU85">
            <v>0</v>
          </cell>
        </row>
        <row r="86">
          <cell r="M86" t="str">
            <v>211.04.3.22</v>
          </cell>
          <cell r="N86" t="str">
            <v>1</v>
          </cell>
          <cell r="O86" t="str">
            <v>02</v>
          </cell>
          <cell r="P86" t="str">
            <v>21/09/2009</v>
          </cell>
          <cell r="Q86" t="str">
            <v>001</v>
          </cell>
          <cell r="R86">
            <v>240</v>
          </cell>
          <cell r="S86">
            <v>0</v>
          </cell>
          <cell r="T86" t="str">
            <v>211.04.3.22</v>
          </cell>
          <cell r="U86" t="str">
            <v>1</v>
          </cell>
          <cell r="V86" t="str">
            <v>02</v>
          </cell>
          <cell r="W86" t="str">
            <v>22/09/2009</v>
          </cell>
          <cell r="X86" t="str">
            <v>001</v>
          </cell>
          <cell r="Y86">
            <v>240</v>
          </cell>
          <cell r="Z86">
            <v>0</v>
          </cell>
          <cell r="AA86" t="str">
            <v>211.04.3.22</v>
          </cell>
          <cell r="AB86" t="str">
            <v>1</v>
          </cell>
          <cell r="AC86" t="str">
            <v>02</v>
          </cell>
          <cell r="AD86" t="str">
            <v>23/09/2009</v>
          </cell>
          <cell r="AE86" t="str">
            <v>001</v>
          </cell>
          <cell r="AF86">
            <v>240</v>
          </cell>
          <cell r="AG86">
            <v>0</v>
          </cell>
          <cell r="AH86" t="str">
            <v>211.04.3.22</v>
          </cell>
          <cell r="AI86" t="str">
            <v>1</v>
          </cell>
          <cell r="AJ86" t="str">
            <v>02</v>
          </cell>
          <cell r="AK86" t="str">
            <v>24/09/2009</v>
          </cell>
          <cell r="AL86" t="str">
            <v>001</v>
          </cell>
          <cell r="AM86">
            <v>240</v>
          </cell>
          <cell r="AN86">
            <v>0</v>
          </cell>
          <cell r="AO86" t="str">
            <v>211.04.3.22</v>
          </cell>
          <cell r="AP86" t="str">
            <v>1</v>
          </cell>
          <cell r="AQ86" t="str">
            <v>02</v>
          </cell>
          <cell r="AR86" t="str">
            <v>25/09/2009</v>
          </cell>
          <cell r="AS86" t="str">
            <v>001</v>
          </cell>
          <cell r="AT86">
            <v>240</v>
          </cell>
          <cell r="AU86">
            <v>0</v>
          </cell>
        </row>
        <row r="87">
          <cell r="M87" t="str">
            <v>211.06.3</v>
          </cell>
          <cell r="N87" t="str">
            <v>1</v>
          </cell>
          <cell r="O87" t="str">
            <v>02</v>
          </cell>
          <cell r="P87" t="str">
            <v>21/09/2009</v>
          </cell>
          <cell r="Q87" t="str">
            <v>001</v>
          </cell>
          <cell r="R87">
            <v>240</v>
          </cell>
          <cell r="S87">
            <v>0</v>
          </cell>
          <cell r="T87" t="str">
            <v>211.06.3</v>
          </cell>
          <cell r="U87" t="str">
            <v>1</v>
          </cell>
          <cell r="V87" t="str">
            <v>02</v>
          </cell>
          <cell r="W87" t="str">
            <v>22/09/2009</v>
          </cell>
          <cell r="X87" t="str">
            <v>001</v>
          </cell>
          <cell r="Y87">
            <v>240</v>
          </cell>
          <cell r="Z87">
            <v>0</v>
          </cell>
          <cell r="AA87" t="str">
            <v>211.06.3</v>
          </cell>
          <cell r="AB87" t="str">
            <v>1</v>
          </cell>
          <cell r="AC87" t="str">
            <v>02</v>
          </cell>
          <cell r="AD87" t="str">
            <v>23/09/2009</v>
          </cell>
          <cell r="AE87" t="str">
            <v>001</v>
          </cell>
          <cell r="AF87">
            <v>240</v>
          </cell>
          <cell r="AG87">
            <v>0</v>
          </cell>
          <cell r="AH87" t="str">
            <v>211.06.3</v>
          </cell>
          <cell r="AI87" t="str">
            <v>1</v>
          </cell>
          <cell r="AJ87" t="str">
            <v>02</v>
          </cell>
          <cell r="AK87" t="str">
            <v>24/09/2009</v>
          </cell>
          <cell r="AL87" t="str">
            <v>001</v>
          </cell>
          <cell r="AM87">
            <v>240</v>
          </cell>
          <cell r="AN87">
            <v>0</v>
          </cell>
          <cell r="AO87" t="str">
            <v>211.06.3</v>
          </cell>
          <cell r="AP87" t="str">
            <v>1</v>
          </cell>
          <cell r="AQ87" t="str">
            <v>02</v>
          </cell>
          <cell r="AR87" t="str">
            <v>25/09/2009</v>
          </cell>
          <cell r="AS87" t="str">
            <v>001</v>
          </cell>
          <cell r="AT87">
            <v>240</v>
          </cell>
          <cell r="AU87">
            <v>0</v>
          </cell>
        </row>
        <row r="88">
          <cell r="M88" t="str">
            <v>211.07.3</v>
          </cell>
          <cell r="N88" t="str">
            <v>1</v>
          </cell>
          <cell r="O88" t="str">
            <v>02</v>
          </cell>
          <cell r="P88" t="str">
            <v>21/09/2009</v>
          </cell>
          <cell r="Q88" t="str">
            <v>001</v>
          </cell>
          <cell r="R88">
            <v>240</v>
          </cell>
          <cell r="S88">
            <v>0</v>
          </cell>
          <cell r="T88" t="str">
            <v>211.07.3</v>
          </cell>
          <cell r="U88" t="str">
            <v>1</v>
          </cell>
          <cell r="V88" t="str">
            <v>02</v>
          </cell>
          <cell r="W88" t="str">
            <v>22/09/2009</v>
          </cell>
          <cell r="X88" t="str">
            <v>001</v>
          </cell>
          <cell r="Y88">
            <v>240</v>
          </cell>
          <cell r="Z88">
            <v>0</v>
          </cell>
          <cell r="AA88" t="str">
            <v>211.07.3</v>
          </cell>
          <cell r="AB88" t="str">
            <v>1</v>
          </cell>
          <cell r="AC88" t="str">
            <v>02</v>
          </cell>
          <cell r="AD88" t="str">
            <v>23/09/2009</v>
          </cell>
          <cell r="AE88" t="str">
            <v>001</v>
          </cell>
          <cell r="AF88">
            <v>240</v>
          </cell>
          <cell r="AG88">
            <v>0</v>
          </cell>
          <cell r="AH88" t="str">
            <v>211.07.3</v>
          </cell>
          <cell r="AI88" t="str">
            <v>1</v>
          </cell>
          <cell r="AJ88" t="str">
            <v>02</v>
          </cell>
          <cell r="AK88" t="str">
            <v>24/09/2009</v>
          </cell>
          <cell r="AL88" t="str">
            <v>001</v>
          </cell>
          <cell r="AM88">
            <v>240</v>
          </cell>
          <cell r="AN88">
            <v>0</v>
          </cell>
          <cell r="AO88" t="str">
            <v>211.07.3</v>
          </cell>
          <cell r="AP88" t="str">
            <v>1</v>
          </cell>
          <cell r="AQ88" t="str">
            <v>02</v>
          </cell>
          <cell r="AR88" t="str">
            <v>25/09/2009</v>
          </cell>
          <cell r="AS88" t="str">
            <v>001</v>
          </cell>
          <cell r="AT88">
            <v>240</v>
          </cell>
          <cell r="AU88">
            <v>0</v>
          </cell>
        </row>
        <row r="89">
          <cell r="M89" t="str">
            <v>211.08.3</v>
          </cell>
          <cell r="N89" t="str">
            <v>1</v>
          </cell>
          <cell r="O89" t="str">
            <v>02</v>
          </cell>
          <cell r="P89" t="str">
            <v>21/09/2009</v>
          </cell>
          <cell r="Q89" t="str">
            <v>001</v>
          </cell>
          <cell r="R89">
            <v>240</v>
          </cell>
          <cell r="S89">
            <v>0</v>
          </cell>
          <cell r="T89" t="str">
            <v>211.08.3</v>
          </cell>
          <cell r="U89" t="str">
            <v>1</v>
          </cell>
          <cell r="V89" t="str">
            <v>02</v>
          </cell>
          <cell r="W89" t="str">
            <v>22/09/2009</v>
          </cell>
          <cell r="X89" t="str">
            <v>001</v>
          </cell>
          <cell r="Y89">
            <v>240</v>
          </cell>
          <cell r="Z89">
            <v>0</v>
          </cell>
          <cell r="AA89" t="str">
            <v>211.08.3</v>
          </cell>
          <cell r="AB89" t="str">
            <v>1</v>
          </cell>
          <cell r="AC89" t="str">
            <v>02</v>
          </cell>
          <cell r="AD89" t="str">
            <v>23/09/2009</v>
          </cell>
          <cell r="AE89" t="str">
            <v>001</v>
          </cell>
          <cell r="AF89">
            <v>240</v>
          </cell>
          <cell r="AG89">
            <v>0</v>
          </cell>
          <cell r="AH89" t="str">
            <v>211.08.3</v>
          </cell>
          <cell r="AI89" t="str">
            <v>1</v>
          </cell>
          <cell r="AJ89" t="str">
            <v>02</v>
          </cell>
          <cell r="AK89" t="str">
            <v>24/09/2009</v>
          </cell>
          <cell r="AL89" t="str">
            <v>001</v>
          </cell>
          <cell r="AM89">
            <v>240</v>
          </cell>
          <cell r="AN89">
            <v>0</v>
          </cell>
          <cell r="AO89" t="str">
            <v>211.08.3</v>
          </cell>
          <cell r="AP89" t="str">
            <v>1</v>
          </cell>
          <cell r="AQ89" t="str">
            <v>02</v>
          </cell>
          <cell r="AR89" t="str">
            <v>25/09/2009</v>
          </cell>
          <cell r="AS89" t="str">
            <v>001</v>
          </cell>
          <cell r="AT89">
            <v>240</v>
          </cell>
          <cell r="AU89">
            <v>0</v>
          </cell>
        </row>
        <row r="90">
          <cell r="M90" t="str">
            <v>211.10.3</v>
          </cell>
          <cell r="N90" t="str">
            <v>1</v>
          </cell>
          <cell r="O90" t="str">
            <v>02</v>
          </cell>
          <cell r="P90" t="str">
            <v>21/09/2009</v>
          </cell>
          <cell r="Q90" t="str">
            <v>001</v>
          </cell>
          <cell r="R90">
            <v>240</v>
          </cell>
          <cell r="S90">
            <v>0</v>
          </cell>
          <cell r="T90" t="str">
            <v>211.10.3</v>
          </cell>
          <cell r="U90" t="str">
            <v>1</v>
          </cell>
          <cell r="V90" t="str">
            <v>02</v>
          </cell>
          <cell r="W90" t="str">
            <v>22/09/2009</v>
          </cell>
          <cell r="X90" t="str">
            <v>001</v>
          </cell>
          <cell r="Y90">
            <v>240</v>
          </cell>
          <cell r="Z90">
            <v>0</v>
          </cell>
          <cell r="AA90" t="str">
            <v>211.10.3</v>
          </cell>
          <cell r="AB90" t="str">
            <v>1</v>
          </cell>
          <cell r="AC90" t="str">
            <v>02</v>
          </cell>
          <cell r="AD90" t="str">
            <v>23/09/2009</v>
          </cell>
          <cell r="AE90" t="str">
            <v>001</v>
          </cell>
          <cell r="AF90">
            <v>240</v>
          </cell>
          <cell r="AG90">
            <v>0</v>
          </cell>
          <cell r="AH90" t="str">
            <v>211.10.3</v>
          </cell>
          <cell r="AI90" t="str">
            <v>1</v>
          </cell>
          <cell r="AJ90" t="str">
            <v>02</v>
          </cell>
          <cell r="AK90" t="str">
            <v>24/09/2009</v>
          </cell>
          <cell r="AL90" t="str">
            <v>001</v>
          </cell>
          <cell r="AM90">
            <v>240</v>
          </cell>
          <cell r="AN90">
            <v>0</v>
          </cell>
          <cell r="AO90" t="str">
            <v>211.10.3</v>
          </cell>
          <cell r="AP90" t="str">
            <v>1</v>
          </cell>
          <cell r="AQ90" t="str">
            <v>02</v>
          </cell>
          <cell r="AR90" t="str">
            <v>25/09/2009</v>
          </cell>
          <cell r="AS90" t="str">
            <v>001</v>
          </cell>
          <cell r="AT90">
            <v>240</v>
          </cell>
          <cell r="AU90">
            <v>0</v>
          </cell>
        </row>
        <row r="91">
          <cell r="M91" t="str">
            <v>211.09.3</v>
          </cell>
          <cell r="N91" t="str">
            <v>1</v>
          </cell>
          <cell r="O91" t="str">
            <v>02</v>
          </cell>
          <cell r="P91" t="str">
            <v>21/09/2009</v>
          </cell>
          <cell r="Q91" t="str">
            <v>001</v>
          </cell>
          <cell r="R91">
            <v>240</v>
          </cell>
          <cell r="S91">
            <v>0</v>
          </cell>
          <cell r="T91" t="str">
            <v>211.09.3</v>
          </cell>
          <cell r="U91" t="str">
            <v>1</v>
          </cell>
          <cell r="V91" t="str">
            <v>02</v>
          </cell>
          <cell r="W91" t="str">
            <v>22/09/2009</v>
          </cell>
          <cell r="X91" t="str">
            <v>001</v>
          </cell>
          <cell r="Y91">
            <v>240</v>
          </cell>
          <cell r="Z91">
            <v>0</v>
          </cell>
          <cell r="AA91" t="str">
            <v>211.09.3</v>
          </cell>
          <cell r="AB91" t="str">
            <v>1</v>
          </cell>
          <cell r="AC91" t="str">
            <v>02</v>
          </cell>
          <cell r="AD91" t="str">
            <v>23/09/2009</v>
          </cell>
          <cell r="AE91" t="str">
            <v>001</v>
          </cell>
          <cell r="AF91">
            <v>240</v>
          </cell>
          <cell r="AG91">
            <v>0</v>
          </cell>
          <cell r="AH91" t="str">
            <v>211.09.3</v>
          </cell>
          <cell r="AI91" t="str">
            <v>1</v>
          </cell>
          <cell r="AJ91" t="str">
            <v>02</v>
          </cell>
          <cell r="AK91" t="str">
            <v>24/09/2009</v>
          </cell>
          <cell r="AL91" t="str">
            <v>001</v>
          </cell>
          <cell r="AM91">
            <v>240</v>
          </cell>
          <cell r="AN91">
            <v>0</v>
          </cell>
          <cell r="AO91" t="str">
            <v>211.09.3</v>
          </cell>
          <cell r="AP91" t="str">
            <v>1</v>
          </cell>
          <cell r="AQ91" t="str">
            <v>02</v>
          </cell>
          <cell r="AR91" t="str">
            <v>25/09/2009</v>
          </cell>
          <cell r="AS91" t="str">
            <v>001</v>
          </cell>
          <cell r="AT91">
            <v>240</v>
          </cell>
          <cell r="AU91">
            <v>0</v>
          </cell>
        </row>
        <row r="92">
          <cell r="M92" t="str">
            <v>211.11.3</v>
          </cell>
          <cell r="N92" t="str">
            <v>1</v>
          </cell>
          <cell r="O92" t="str">
            <v>02</v>
          </cell>
          <cell r="P92" t="str">
            <v>21/09/2009</v>
          </cell>
          <cell r="Q92" t="str">
            <v>001</v>
          </cell>
          <cell r="R92">
            <v>240</v>
          </cell>
          <cell r="S92">
            <v>0</v>
          </cell>
          <cell r="T92" t="str">
            <v>211.11.3</v>
          </cell>
          <cell r="U92" t="str">
            <v>1</v>
          </cell>
          <cell r="V92" t="str">
            <v>02</v>
          </cell>
          <cell r="W92" t="str">
            <v>22/09/2009</v>
          </cell>
          <cell r="X92" t="str">
            <v>001</v>
          </cell>
          <cell r="Y92">
            <v>240</v>
          </cell>
          <cell r="Z92">
            <v>0</v>
          </cell>
          <cell r="AA92" t="str">
            <v>211.11.3</v>
          </cell>
          <cell r="AB92" t="str">
            <v>1</v>
          </cell>
          <cell r="AC92" t="str">
            <v>02</v>
          </cell>
          <cell r="AD92" t="str">
            <v>23/09/2009</v>
          </cell>
          <cell r="AE92" t="str">
            <v>001</v>
          </cell>
          <cell r="AF92">
            <v>240</v>
          </cell>
          <cell r="AG92">
            <v>0</v>
          </cell>
          <cell r="AH92" t="str">
            <v>211.11.3</v>
          </cell>
          <cell r="AI92" t="str">
            <v>1</v>
          </cell>
          <cell r="AJ92" t="str">
            <v>02</v>
          </cell>
          <cell r="AK92" t="str">
            <v>24/09/2009</v>
          </cell>
          <cell r="AL92" t="str">
            <v>001</v>
          </cell>
          <cell r="AM92">
            <v>240</v>
          </cell>
          <cell r="AN92">
            <v>0</v>
          </cell>
          <cell r="AO92" t="str">
            <v>211.11.3</v>
          </cell>
          <cell r="AP92" t="str">
            <v>1</v>
          </cell>
          <cell r="AQ92" t="str">
            <v>02</v>
          </cell>
          <cell r="AR92" t="str">
            <v>25/09/2009</v>
          </cell>
          <cell r="AS92" t="str">
            <v>001</v>
          </cell>
          <cell r="AT92">
            <v>240</v>
          </cell>
          <cell r="AU92">
            <v>0</v>
          </cell>
        </row>
        <row r="93">
          <cell r="M93" t="str">
            <v>211.12.3</v>
          </cell>
          <cell r="N93" t="str">
            <v>1</v>
          </cell>
          <cell r="O93" t="str">
            <v>02</v>
          </cell>
          <cell r="P93" t="str">
            <v>21/09/2009</v>
          </cell>
          <cell r="Q93" t="str">
            <v>001</v>
          </cell>
          <cell r="R93">
            <v>240</v>
          </cell>
          <cell r="S93">
            <v>0</v>
          </cell>
          <cell r="T93" t="str">
            <v>211.12.3</v>
          </cell>
          <cell r="U93" t="str">
            <v>1</v>
          </cell>
          <cell r="V93" t="str">
            <v>02</v>
          </cell>
          <cell r="W93" t="str">
            <v>22/09/2009</v>
          </cell>
          <cell r="X93" t="str">
            <v>001</v>
          </cell>
          <cell r="Y93">
            <v>240</v>
          </cell>
          <cell r="Z93">
            <v>0</v>
          </cell>
          <cell r="AA93" t="str">
            <v>211.12.3</v>
          </cell>
          <cell r="AB93" t="str">
            <v>1</v>
          </cell>
          <cell r="AC93" t="str">
            <v>02</v>
          </cell>
          <cell r="AD93" t="str">
            <v>23/09/2009</v>
          </cell>
          <cell r="AE93" t="str">
            <v>001</v>
          </cell>
          <cell r="AF93">
            <v>240</v>
          </cell>
          <cell r="AG93">
            <v>0</v>
          </cell>
          <cell r="AH93" t="str">
            <v>211.12.3</v>
          </cell>
          <cell r="AI93" t="str">
            <v>1</v>
          </cell>
          <cell r="AJ93" t="str">
            <v>02</v>
          </cell>
          <cell r="AK93" t="str">
            <v>24/09/2009</v>
          </cell>
          <cell r="AL93" t="str">
            <v>001</v>
          </cell>
          <cell r="AM93">
            <v>240</v>
          </cell>
          <cell r="AN93">
            <v>0</v>
          </cell>
          <cell r="AO93" t="str">
            <v>211.12.3</v>
          </cell>
          <cell r="AP93" t="str">
            <v>1</v>
          </cell>
          <cell r="AQ93" t="str">
            <v>02</v>
          </cell>
          <cell r="AR93" t="str">
            <v>25/09/2009</v>
          </cell>
          <cell r="AS93" t="str">
            <v>001</v>
          </cell>
          <cell r="AT93">
            <v>240</v>
          </cell>
          <cell r="AU93">
            <v>0</v>
          </cell>
        </row>
        <row r="94">
          <cell r="M94" t="str">
            <v>211.13.3</v>
          </cell>
          <cell r="N94" t="str">
            <v>1</v>
          </cell>
          <cell r="O94" t="str">
            <v>02</v>
          </cell>
          <cell r="P94" t="str">
            <v>21/09/2009</v>
          </cell>
          <cell r="Q94" t="str">
            <v>001</v>
          </cell>
          <cell r="R94">
            <v>240</v>
          </cell>
          <cell r="S94">
            <v>0</v>
          </cell>
          <cell r="T94" t="str">
            <v>211.13.3</v>
          </cell>
          <cell r="U94" t="str">
            <v>1</v>
          </cell>
          <cell r="V94" t="str">
            <v>02</v>
          </cell>
          <cell r="W94" t="str">
            <v>22/09/2009</v>
          </cell>
          <cell r="X94" t="str">
            <v>001</v>
          </cell>
          <cell r="Y94">
            <v>240</v>
          </cell>
          <cell r="Z94">
            <v>0</v>
          </cell>
          <cell r="AA94" t="str">
            <v>211.13.3</v>
          </cell>
          <cell r="AB94" t="str">
            <v>1</v>
          </cell>
          <cell r="AC94" t="str">
            <v>02</v>
          </cell>
          <cell r="AD94" t="str">
            <v>23/09/2009</v>
          </cell>
          <cell r="AE94" t="str">
            <v>001</v>
          </cell>
          <cell r="AF94">
            <v>240</v>
          </cell>
          <cell r="AG94">
            <v>0</v>
          </cell>
          <cell r="AH94" t="str">
            <v>211.13.3</v>
          </cell>
          <cell r="AI94" t="str">
            <v>1</v>
          </cell>
          <cell r="AJ94" t="str">
            <v>02</v>
          </cell>
          <cell r="AK94" t="str">
            <v>24/09/2009</v>
          </cell>
          <cell r="AL94" t="str">
            <v>001</v>
          </cell>
          <cell r="AM94">
            <v>240</v>
          </cell>
          <cell r="AN94">
            <v>0</v>
          </cell>
          <cell r="AO94" t="str">
            <v>211.13.3</v>
          </cell>
          <cell r="AP94" t="str">
            <v>1</v>
          </cell>
          <cell r="AQ94" t="str">
            <v>02</v>
          </cell>
          <cell r="AR94" t="str">
            <v>25/09/2009</v>
          </cell>
          <cell r="AS94" t="str">
            <v>001</v>
          </cell>
          <cell r="AT94">
            <v>240</v>
          </cell>
          <cell r="AU94">
            <v>0</v>
          </cell>
        </row>
        <row r="95">
          <cell r="M95" t="str">
            <v>211.14.3</v>
          </cell>
          <cell r="N95" t="str">
            <v>1</v>
          </cell>
          <cell r="O95" t="str">
            <v>02</v>
          </cell>
          <cell r="P95" t="str">
            <v>21/09/2009</v>
          </cell>
          <cell r="Q95" t="str">
            <v>001</v>
          </cell>
          <cell r="R95">
            <v>240</v>
          </cell>
          <cell r="S95">
            <v>0</v>
          </cell>
          <cell r="T95" t="str">
            <v>211.14.3</v>
          </cell>
          <cell r="U95" t="str">
            <v>1</v>
          </cell>
          <cell r="V95" t="str">
            <v>02</v>
          </cell>
          <cell r="W95" t="str">
            <v>22/09/2009</v>
          </cell>
          <cell r="X95" t="str">
            <v>001</v>
          </cell>
          <cell r="Y95">
            <v>240</v>
          </cell>
          <cell r="Z95">
            <v>0</v>
          </cell>
          <cell r="AA95" t="str">
            <v>211.14.3</v>
          </cell>
          <cell r="AB95" t="str">
            <v>1</v>
          </cell>
          <cell r="AC95" t="str">
            <v>02</v>
          </cell>
          <cell r="AD95" t="str">
            <v>23/09/2009</v>
          </cell>
          <cell r="AE95" t="str">
            <v>001</v>
          </cell>
          <cell r="AF95">
            <v>240</v>
          </cell>
          <cell r="AG95">
            <v>0</v>
          </cell>
          <cell r="AH95" t="str">
            <v>211.14.3</v>
          </cell>
          <cell r="AI95" t="str">
            <v>1</v>
          </cell>
          <cell r="AJ95" t="str">
            <v>02</v>
          </cell>
          <cell r="AK95" t="str">
            <v>24/09/2009</v>
          </cell>
          <cell r="AL95" t="str">
            <v>001</v>
          </cell>
          <cell r="AM95">
            <v>240</v>
          </cell>
          <cell r="AN95">
            <v>0</v>
          </cell>
          <cell r="AO95" t="str">
            <v>211.14.3</v>
          </cell>
          <cell r="AP95" t="str">
            <v>1</v>
          </cell>
          <cell r="AQ95" t="str">
            <v>02</v>
          </cell>
          <cell r="AR95" t="str">
            <v>25/09/2009</v>
          </cell>
          <cell r="AS95" t="str">
            <v>001</v>
          </cell>
          <cell r="AT95">
            <v>240</v>
          </cell>
          <cell r="AU95">
            <v>0</v>
          </cell>
        </row>
        <row r="96">
          <cell r="M96" t="str">
            <v>211.15.3</v>
          </cell>
          <cell r="N96" t="str">
            <v>1</v>
          </cell>
          <cell r="O96" t="str">
            <v>02</v>
          </cell>
          <cell r="P96" t="str">
            <v>21/09/2009</v>
          </cell>
          <cell r="Q96" t="str">
            <v>001</v>
          </cell>
          <cell r="R96">
            <v>240</v>
          </cell>
          <cell r="S96">
            <v>0</v>
          </cell>
          <cell r="T96" t="str">
            <v>211.15.3</v>
          </cell>
          <cell r="U96" t="str">
            <v>1</v>
          </cell>
          <cell r="V96" t="str">
            <v>02</v>
          </cell>
          <cell r="W96" t="str">
            <v>22/09/2009</v>
          </cell>
          <cell r="X96" t="str">
            <v>001</v>
          </cell>
          <cell r="Y96">
            <v>240</v>
          </cell>
          <cell r="Z96">
            <v>0</v>
          </cell>
          <cell r="AA96" t="str">
            <v>211.15.3</v>
          </cell>
          <cell r="AB96" t="str">
            <v>1</v>
          </cell>
          <cell r="AC96" t="str">
            <v>02</v>
          </cell>
          <cell r="AD96" t="str">
            <v>23/09/2009</v>
          </cell>
          <cell r="AE96" t="str">
            <v>001</v>
          </cell>
          <cell r="AF96">
            <v>240</v>
          </cell>
          <cell r="AG96">
            <v>0</v>
          </cell>
          <cell r="AH96" t="str">
            <v>211.15.3</v>
          </cell>
          <cell r="AI96" t="str">
            <v>1</v>
          </cell>
          <cell r="AJ96" t="str">
            <v>02</v>
          </cell>
          <cell r="AK96" t="str">
            <v>24/09/2009</v>
          </cell>
          <cell r="AL96" t="str">
            <v>001</v>
          </cell>
          <cell r="AM96">
            <v>240</v>
          </cell>
          <cell r="AN96">
            <v>0</v>
          </cell>
          <cell r="AO96" t="str">
            <v>211.15.3</v>
          </cell>
          <cell r="AP96" t="str">
            <v>1</v>
          </cell>
          <cell r="AQ96" t="str">
            <v>02</v>
          </cell>
          <cell r="AR96" t="str">
            <v>25/09/2009</v>
          </cell>
          <cell r="AS96" t="str">
            <v>001</v>
          </cell>
          <cell r="AT96">
            <v>240</v>
          </cell>
          <cell r="AU96">
            <v>0</v>
          </cell>
        </row>
        <row r="97">
          <cell r="M97" t="str">
            <v>231.08.3.22</v>
          </cell>
          <cell r="N97" t="str">
            <v>1</v>
          </cell>
          <cell r="O97" t="str">
            <v>02</v>
          </cell>
          <cell r="P97" t="str">
            <v>21/09/2009</v>
          </cell>
          <cell r="Q97" t="str">
            <v>001</v>
          </cell>
          <cell r="R97">
            <v>240</v>
          </cell>
          <cell r="S97">
            <v>0</v>
          </cell>
          <cell r="T97" t="str">
            <v>231.08.3.22</v>
          </cell>
          <cell r="U97" t="str">
            <v>1</v>
          </cell>
          <cell r="V97" t="str">
            <v>02</v>
          </cell>
          <cell r="W97" t="str">
            <v>22/09/2009</v>
          </cell>
          <cell r="X97" t="str">
            <v>001</v>
          </cell>
          <cell r="Y97">
            <v>240</v>
          </cell>
          <cell r="Z97">
            <v>0</v>
          </cell>
          <cell r="AA97" t="str">
            <v>231.08.3.22</v>
          </cell>
          <cell r="AB97" t="str">
            <v>1</v>
          </cell>
          <cell r="AC97" t="str">
            <v>02</v>
          </cell>
          <cell r="AD97" t="str">
            <v>23/09/2009</v>
          </cell>
          <cell r="AE97" t="str">
            <v>001</v>
          </cell>
          <cell r="AF97">
            <v>240</v>
          </cell>
          <cell r="AG97">
            <v>0</v>
          </cell>
          <cell r="AH97" t="str">
            <v>231.08.3.22</v>
          </cell>
          <cell r="AI97" t="str">
            <v>1</v>
          </cell>
          <cell r="AJ97" t="str">
            <v>02</v>
          </cell>
          <cell r="AK97" t="str">
            <v>24/09/2009</v>
          </cell>
          <cell r="AL97" t="str">
            <v>001</v>
          </cell>
          <cell r="AM97">
            <v>240</v>
          </cell>
          <cell r="AN97">
            <v>0</v>
          </cell>
          <cell r="AO97" t="str">
            <v>231.08.3.22</v>
          </cell>
          <cell r="AP97" t="str">
            <v>1</v>
          </cell>
          <cell r="AQ97" t="str">
            <v>02</v>
          </cell>
          <cell r="AR97" t="str">
            <v>25/09/2009</v>
          </cell>
          <cell r="AS97" t="str">
            <v>001</v>
          </cell>
          <cell r="AT97">
            <v>240</v>
          </cell>
          <cell r="AU97">
            <v>0</v>
          </cell>
        </row>
        <row r="98">
          <cell r="M98" t="str">
            <v>211.99.3.22</v>
          </cell>
          <cell r="N98" t="str">
            <v>1</v>
          </cell>
          <cell r="O98" t="str">
            <v>02</v>
          </cell>
          <cell r="P98" t="str">
            <v>21/09/2009</v>
          </cell>
          <cell r="Q98" t="str">
            <v>001</v>
          </cell>
          <cell r="R98">
            <v>240</v>
          </cell>
          <cell r="S98">
            <v>0</v>
          </cell>
          <cell r="T98" t="str">
            <v>211.99.3.22</v>
          </cell>
          <cell r="U98" t="str">
            <v>1</v>
          </cell>
          <cell r="V98" t="str">
            <v>02</v>
          </cell>
          <cell r="W98" t="str">
            <v>22/09/2009</v>
          </cell>
          <cell r="X98" t="str">
            <v>001</v>
          </cell>
          <cell r="Y98">
            <v>240</v>
          </cell>
          <cell r="Z98">
            <v>0</v>
          </cell>
          <cell r="AA98" t="str">
            <v>211.99.3.22</v>
          </cell>
          <cell r="AB98" t="str">
            <v>1</v>
          </cell>
          <cell r="AC98" t="str">
            <v>02</v>
          </cell>
          <cell r="AD98" t="str">
            <v>23/09/2009</v>
          </cell>
          <cell r="AE98" t="str">
            <v>001</v>
          </cell>
          <cell r="AF98">
            <v>240</v>
          </cell>
          <cell r="AG98">
            <v>0</v>
          </cell>
          <cell r="AH98" t="str">
            <v>211.99.3.22</v>
          </cell>
          <cell r="AI98" t="str">
            <v>1</v>
          </cell>
          <cell r="AJ98" t="str">
            <v>02</v>
          </cell>
          <cell r="AK98" t="str">
            <v>24/09/2009</v>
          </cell>
          <cell r="AL98" t="str">
            <v>001</v>
          </cell>
          <cell r="AM98">
            <v>240</v>
          </cell>
          <cell r="AN98">
            <v>0</v>
          </cell>
          <cell r="AO98" t="str">
            <v>211.99.3.22</v>
          </cell>
          <cell r="AP98" t="str">
            <v>1</v>
          </cell>
          <cell r="AQ98" t="str">
            <v>02</v>
          </cell>
          <cell r="AR98" t="str">
            <v>25/09/2009</v>
          </cell>
          <cell r="AS98" t="str">
            <v>001</v>
          </cell>
          <cell r="AT98">
            <v>240</v>
          </cell>
          <cell r="AU98">
            <v>0</v>
          </cell>
        </row>
        <row r="103">
          <cell r="M103" t="str">
            <v>213.03.3.01.001</v>
          </cell>
          <cell r="N103" t="str">
            <v>1</v>
          </cell>
          <cell r="O103" t="str">
            <v>02</v>
          </cell>
          <cell r="P103" t="str">
            <v>21/09/2009</v>
          </cell>
          <cell r="Q103" t="str">
            <v>001</v>
          </cell>
          <cell r="R103">
            <v>240</v>
          </cell>
          <cell r="S103">
            <v>0</v>
          </cell>
          <cell r="T103" t="str">
            <v>213.03.3.01.001</v>
          </cell>
          <cell r="U103" t="str">
            <v>1</v>
          </cell>
          <cell r="V103" t="str">
            <v>02</v>
          </cell>
          <cell r="W103" t="str">
            <v>22/09/2009</v>
          </cell>
          <cell r="X103" t="str">
            <v>001</v>
          </cell>
          <cell r="Y103">
            <v>240</v>
          </cell>
          <cell r="Z103">
            <v>0</v>
          </cell>
          <cell r="AA103" t="str">
            <v>213.03.3.01.001</v>
          </cell>
          <cell r="AB103" t="str">
            <v>1</v>
          </cell>
          <cell r="AC103" t="str">
            <v>02</v>
          </cell>
          <cell r="AD103" t="str">
            <v>23/09/2009</v>
          </cell>
          <cell r="AE103" t="str">
            <v>001</v>
          </cell>
          <cell r="AF103">
            <v>240</v>
          </cell>
          <cell r="AG103">
            <v>0</v>
          </cell>
          <cell r="AH103" t="str">
            <v>213.03.3.01.001</v>
          </cell>
          <cell r="AI103" t="str">
            <v>1</v>
          </cell>
          <cell r="AJ103" t="str">
            <v>02</v>
          </cell>
          <cell r="AK103" t="str">
            <v>24/09/2009</v>
          </cell>
          <cell r="AL103" t="str">
            <v>001</v>
          </cell>
          <cell r="AM103">
            <v>240</v>
          </cell>
          <cell r="AN103">
            <v>0</v>
          </cell>
          <cell r="AO103" t="str">
            <v>213.03.3.01.001</v>
          </cell>
          <cell r="AP103" t="str">
            <v>1</v>
          </cell>
          <cell r="AQ103" t="str">
            <v>02</v>
          </cell>
          <cell r="AR103" t="str">
            <v>25/09/2009</v>
          </cell>
          <cell r="AS103" t="str">
            <v>001</v>
          </cell>
          <cell r="AT103">
            <v>240</v>
          </cell>
          <cell r="AU103">
            <v>0</v>
          </cell>
        </row>
        <row r="104">
          <cell r="M104" t="str">
            <v>213.03.3.01.029</v>
          </cell>
          <cell r="N104" t="str">
            <v>1</v>
          </cell>
          <cell r="O104" t="str">
            <v>02</v>
          </cell>
          <cell r="P104" t="str">
            <v>21/09/2009</v>
          </cell>
          <cell r="Q104" t="str">
            <v>001</v>
          </cell>
          <cell r="R104">
            <v>240</v>
          </cell>
          <cell r="S104">
            <v>0</v>
          </cell>
          <cell r="T104" t="str">
            <v>213.03.3.01.029</v>
          </cell>
          <cell r="U104" t="str">
            <v>1</v>
          </cell>
          <cell r="V104" t="str">
            <v>02</v>
          </cell>
          <cell r="W104" t="str">
            <v>22/09/2009</v>
          </cell>
          <cell r="X104" t="str">
            <v>001</v>
          </cell>
          <cell r="Y104">
            <v>240</v>
          </cell>
          <cell r="Z104">
            <v>0</v>
          </cell>
          <cell r="AA104" t="str">
            <v>213.03.3.01.029</v>
          </cell>
          <cell r="AB104" t="str">
            <v>1</v>
          </cell>
          <cell r="AC104" t="str">
            <v>02</v>
          </cell>
          <cell r="AD104" t="str">
            <v>23/09/2009</v>
          </cell>
          <cell r="AE104" t="str">
            <v>001</v>
          </cell>
          <cell r="AF104">
            <v>240</v>
          </cell>
          <cell r="AG104">
            <v>0</v>
          </cell>
          <cell r="AH104" t="str">
            <v>213.03.3.01.029</v>
          </cell>
          <cell r="AI104" t="str">
            <v>1</v>
          </cell>
          <cell r="AJ104" t="str">
            <v>02</v>
          </cell>
          <cell r="AK104" t="str">
            <v>24/09/2009</v>
          </cell>
          <cell r="AL104" t="str">
            <v>001</v>
          </cell>
          <cell r="AM104">
            <v>240</v>
          </cell>
          <cell r="AN104">
            <v>0</v>
          </cell>
          <cell r="AO104" t="str">
            <v>213.03.3.01.029</v>
          </cell>
          <cell r="AP104" t="str">
            <v>1</v>
          </cell>
          <cell r="AQ104" t="str">
            <v>02</v>
          </cell>
          <cell r="AR104" t="str">
            <v>25/09/2009</v>
          </cell>
          <cell r="AS104" t="str">
            <v>001</v>
          </cell>
          <cell r="AT104">
            <v>240</v>
          </cell>
          <cell r="AU104">
            <v>0</v>
          </cell>
        </row>
        <row r="105">
          <cell r="M105" t="str">
            <v>213.03.3.01.030</v>
          </cell>
          <cell r="N105" t="str">
            <v>1</v>
          </cell>
          <cell r="O105" t="str">
            <v>02</v>
          </cell>
          <cell r="P105" t="str">
            <v>21/09/2009</v>
          </cell>
          <cell r="Q105" t="str">
            <v>001</v>
          </cell>
          <cell r="R105">
            <v>240</v>
          </cell>
          <cell r="S105">
            <v>0</v>
          </cell>
          <cell r="T105" t="str">
            <v>213.03.3.01.030</v>
          </cell>
          <cell r="U105" t="str">
            <v>1</v>
          </cell>
          <cell r="V105" t="str">
            <v>02</v>
          </cell>
          <cell r="W105" t="str">
            <v>22/09/2009</v>
          </cell>
          <cell r="X105" t="str">
            <v>001</v>
          </cell>
          <cell r="Y105">
            <v>240</v>
          </cell>
          <cell r="Z105">
            <v>0</v>
          </cell>
          <cell r="AA105" t="str">
            <v>213.03.3.01.030</v>
          </cell>
          <cell r="AB105" t="str">
            <v>1</v>
          </cell>
          <cell r="AC105" t="str">
            <v>02</v>
          </cell>
          <cell r="AD105" t="str">
            <v>23/09/2009</v>
          </cell>
          <cell r="AE105" t="str">
            <v>001</v>
          </cell>
          <cell r="AF105">
            <v>240</v>
          </cell>
          <cell r="AG105">
            <v>0</v>
          </cell>
          <cell r="AH105" t="str">
            <v>213.03.3.01.030</v>
          </cell>
          <cell r="AI105" t="str">
            <v>1</v>
          </cell>
          <cell r="AJ105" t="str">
            <v>02</v>
          </cell>
          <cell r="AK105" t="str">
            <v>24/09/2009</v>
          </cell>
          <cell r="AL105" t="str">
            <v>001</v>
          </cell>
          <cell r="AM105">
            <v>240</v>
          </cell>
          <cell r="AN105">
            <v>0</v>
          </cell>
          <cell r="AO105" t="str">
            <v>213.03.3.01.030</v>
          </cell>
          <cell r="AP105" t="str">
            <v>1</v>
          </cell>
          <cell r="AQ105" t="str">
            <v>02</v>
          </cell>
          <cell r="AR105" t="str">
            <v>25/09/2009</v>
          </cell>
          <cell r="AS105" t="str">
            <v>001</v>
          </cell>
          <cell r="AT105">
            <v>240</v>
          </cell>
          <cell r="AU105">
            <v>0</v>
          </cell>
        </row>
        <row r="106">
          <cell r="M106" t="str">
            <v>213.03.3.01.059</v>
          </cell>
          <cell r="N106" t="str">
            <v>1</v>
          </cell>
          <cell r="O106" t="str">
            <v>02</v>
          </cell>
          <cell r="P106" t="str">
            <v>21/09/2009</v>
          </cell>
          <cell r="Q106" t="str">
            <v>001</v>
          </cell>
          <cell r="R106">
            <v>240</v>
          </cell>
          <cell r="S106">
            <v>0</v>
          </cell>
          <cell r="T106" t="str">
            <v>213.03.3.01.059</v>
          </cell>
          <cell r="U106" t="str">
            <v>1</v>
          </cell>
          <cell r="V106" t="str">
            <v>02</v>
          </cell>
          <cell r="W106" t="str">
            <v>22/09/2009</v>
          </cell>
          <cell r="X106" t="str">
            <v>001</v>
          </cell>
          <cell r="Y106">
            <v>240</v>
          </cell>
          <cell r="Z106">
            <v>0</v>
          </cell>
          <cell r="AA106" t="str">
            <v>213.03.3.01.059</v>
          </cell>
          <cell r="AB106" t="str">
            <v>1</v>
          </cell>
          <cell r="AC106" t="str">
            <v>02</v>
          </cell>
          <cell r="AD106" t="str">
            <v>23/09/2009</v>
          </cell>
          <cell r="AE106" t="str">
            <v>001</v>
          </cell>
          <cell r="AF106">
            <v>240</v>
          </cell>
          <cell r="AG106">
            <v>0</v>
          </cell>
          <cell r="AH106" t="str">
            <v>213.03.3.01.059</v>
          </cell>
          <cell r="AI106" t="str">
            <v>1</v>
          </cell>
          <cell r="AJ106" t="str">
            <v>02</v>
          </cell>
          <cell r="AK106" t="str">
            <v>24/09/2009</v>
          </cell>
          <cell r="AL106" t="str">
            <v>001</v>
          </cell>
          <cell r="AM106">
            <v>240</v>
          </cell>
          <cell r="AN106">
            <v>0</v>
          </cell>
          <cell r="AO106" t="str">
            <v>213.03.3.01.059</v>
          </cell>
          <cell r="AP106" t="str">
            <v>1</v>
          </cell>
          <cell r="AQ106" t="str">
            <v>02</v>
          </cell>
          <cell r="AR106" t="str">
            <v>25/09/2009</v>
          </cell>
          <cell r="AS106" t="str">
            <v>001</v>
          </cell>
          <cell r="AT106">
            <v>240</v>
          </cell>
          <cell r="AU106">
            <v>0</v>
          </cell>
        </row>
        <row r="107">
          <cell r="M107" t="str">
            <v>213.03.3.01.060</v>
          </cell>
          <cell r="N107" t="str">
            <v>1</v>
          </cell>
          <cell r="O107" t="str">
            <v>02</v>
          </cell>
          <cell r="P107" t="str">
            <v>21/09/2009</v>
          </cell>
          <cell r="Q107" t="str">
            <v>001</v>
          </cell>
          <cell r="R107">
            <v>240</v>
          </cell>
          <cell r="S107">
            <v>0</v>
          </cell>
          <cell r="T107" t="str">
            <v>213.03.3.01.060</v>
          </cell>
          <cell r="U107" t="str">
            <v>1</v>
          </cell>
          <cell r="V107" t="str">
            <v>02</v>
          </cell>
          <cell r="W107" t="str">
            <v>22/09/2009</v>
          </cell>
          <cell r="X107" t="str">
            <v>001</v>
          </cell>
          <cell r="Y107">
            <v>240</v>
          </cell>
          <cell r="Z107">
            <v>0</v>
          </cell>
          <cell r="AA107" t="str">
            <v>213.03.3.01.060</v>
          </cell>
          <cell r="AB107" t="str">
            <v>1</v>
          </cell>
          <cell r="AC107" t="str">
            <v>02</v>
          </cell>
          <cell r="AD107" t="str">
            <v>23/09/2009</v>
          </cell>
          <cell r="AE107" t="str">
            <v>001</v>
          </cell>
          <cell r="AF107">
            <v>240</v>
          </cell>
          <cell r="AG107">
            <v>0</v>
          </cell>
          <cell r="AH107" t="str">
            <v>213.03.3.01.060</v>
          </cell>
          <cell r="AI107" t="str">
            <v>1</v>
          </cell>
          <cell r="AJ107" t="str">
            <v>02</v>
          </cell>
          <cell r="AK107" t="str">
            <v>24/09/2009</v>
          </cell>
          <cell r="AL107" t="str">
            <v>001</v>
          </cell>
          <cell r="AM107">
            <v>240</v>
          </cell>
          <cell r="AN107">
            <v>0</v>
          </cell>
          <cell r="AO107" t="str">
            <v>213.03.3.01.060</v>
          </cell>
          <cell r="AP107" t="str">
            <v>1</v>
          </cell>
          <cell r="AQ107" t="str">
            <v>02</v>
          </cell>
          <cell r="AR107" t="str">
            <v>25/09/2009</v>
          </cell>
          <cell r="AS107" t="str">
            <v>001</v>
          </cell>
          <cell r="AT107">
            <v>240</v>
          </cell>
          <cell r="AU107">
            <v>0</v>
          </cell>
        </row>
        <row r="108">
          <cell r="M108" t="str">
            <v>213.03.3.01.089</v>
          </cell>
          <cell r="N108" t="str">
            <v>1</v>
          </cell>
          <cell r="O108" t="str">
            <v>02</v>
          </cell>
          <cell r="P108" t="str">
            <v>21/09/2009</v>
          </cell>
          <cell r="Q108" t="str">
            <v>001</v>
          </cell>
          <cell r="R108">
            <v>240</v>
          </cell>
          <cell r="S108">
            <v>0</v>
          </cell>
          <cell r="T108" t="str">
            <v>213.03.3.01.089</v>
          </cell>
          <cell r="U108" t="str">
            <v>1</v>
          </cell>
          <cell r="V108" t="str">
            <v>02</v>
          </cell>
          <cell r="W108" t="str">
            <v>22/09/2009</v>
          </cell>
          <cell r="X108" t="str">
            <v>001</v>
          </cell>
          <cell r="Y108">
            <v>240</v>
          </cell>
          <cell r="Z108">
            <v>0</v>
          </cell>
          <cell r="AA108" t="str">
            <v>213.03.3.01.089</v>
          </cell>
          <cell r="AB108" t="str">
            <v>1</v>
          </cell>
          <cell r="AC108" t="str">
            <v>02</v>
          </cell>
          <cell r="AD108" t="str">
            <v>23/09/2009</v>
          </cell>
          <cell r="AE108" t="str">
            <v>001</v>
          </cell>
          <cell r="AF108">
            <v>240</v>
          </cell>
          <cell r="AG108">
            <v>0</v>
          </cell>
          <cell r="AH108" t="str">
            <v>213.03.3.01.089</v>
          </cell>
          <cell r="AI108" t="str">
            <v>1</v>
          </cell>
          <cell r="AJ108" t="str">
            <v>02</v>
          </cell>
          <cell r="AK108" t="str">
            <v>24/09/2009</v>
          </cell>
          <cell r="AL108" t="str">
            <v>001</v>
          </cell>
          <cell r="AM108">
            <v>240</v>
          </cell>
          <cell r="AN108">
            <v>0</v>
          </cell>
          <cell r="AO108" t="str">
            <v>213.03.3.01.089</v>
          </cell>
          <cell r="AP108" t="str">
            <v>1</v>
          </cell>
          <cell r="AQ108" t="str">
            <v>02</v>
          </cell>
          <cell r="AR108" t="str">
            <v>25/09/2009</v>
          </cell>
          <cell r="AS108" t="str">
            <v>001</v>
          </cell>
          <cell r="AT108">
            <v>240</v>
          </cell>
          <cell r="AU108">
            <v>0</v>
          </cell>
        </row>
        <row r="109">
          <cell r="M109" t="str">
            <v>213.03.3.01.090</v>
          </cell>
          <cell r="N109" t="str">
            <v>1</v>
          </cell>
          <cell r="O109" t="str">
            <v>02</v>
          </cell>
          <cell r="P109" t="str">
            <v>21/09/2009</v>
          </cell>
          <cell r="Q109" t="str">
            <v>001</v>
          </cell>
          <cell r="R109">
            <v>240</v>
          </cell>
          <cell r="S109">
            <v>0</v>
          </cell>
          <cell r="T109" t="str">
            <v>213.03.3.01.090</v>
          </cell>
          <cell r="U109" t="str">
            <v>1</v>
          </cell>
          <cell r="V109" t="str">
            <v>02</v>
          </cell>
          <cell r="W109" t="str">
            <v>22/09/2009</v>
          </cell>
          <cell r="X109" t="str">
            <v>001</v>
          </cell>
          <cell r="Y109">
            <v>240</v>
          </cell>
          <cell r="Z109">
            <v>0</v>
          </cell>
          <cell r="AA109" t="str">
            <v>213.03.3.01.090</v>
          </cell>
          <cell r="AB109" t="str">
            <v>1</v>
          </cell>
          <cell r="AC109" t="str">
            <v>02</v>
          </cell>
          <cell r="AD109" t="str">
            <v>23/09/2009</v>
          </cell>
          <cell r="AE109" t="str">
            <v>001</v>
          </cell>
          <cell r="AF109">
            <v>240</v>
          </cell>
          <cell r="AG109">
            <v>0</v>
          </cell>
          <cell r="AH109" t="str">
            <v>213.03.3.01.090</v>
          </cell>
          <cell r="AI109" t="str">
            <v>1</v>
          </cell>
          <cell r="AJ109" t="str">
            <v>02</v>
          </cell>
          <cell r="AK109" t="str">
            <v>24/09/2009</v>
          </cell>
          <cell r="AL109" t="str">
            <v>001</v>
          </cell>
          <cell r="AM109">
            <v>240</v>
          </cell>
          <cell r="AN109">
            <v>0</v>
          </cell>
          <cell r="AO109" t="str">
            <v>213.03.3.01.090</v>
          </cell>
          <cell r="AP109" t="str">
            <v>1</v>
          </cell>
          <cell r="AQ109" t="str">
            <v>02</v>
          </cell>
          <cell r="AR109" t="str">
            <v>25/09/2009</v>
          </cell>
          <cell r="AS109" t="str">
            <v>001</v>
          </cell>
          <cell r="AT109">
            <v>240</v>
          </cell>
          <cell r="AU109">
            <v>0</v>
          </cell>
        </row>
        <row r="110">
          <cell r="M110" t="str">
            <v>213.03.3.01.179</v>
          </cell>
          <cell r="N110" t="str">
            <v>1</v>
          </cell>
          <cell r="O110" t="str">
            <v>02</v>
          </cell>
          <cell r="P110" t="str">
            <v>21/09/2009</v>
          </cell>
          <cell r="Q110" t="str">
            <v>001</v>
          </cell>
          <cell r="R110">
            <v>240</v>
          </cell>
          <cell r="S110">
            <v>0</v>
          </cell>
          <cell r="T110" t="str">
            <v>213.03.3.01.179</v>
          </cell>
          <cell r="U110" t="str">
            <v>1</v>
          </cell>
          <cell r="V110" t="str">
            <v>02</v>
          </cell>
          <cell r="W110" t="str">
            <v>22/09/2009</v>
          </cell>
          <cell r="X110" t="str">
            <v>001</v>
          </cell>
          <cell r="Y110">
            <v>240</v>
          </cell>
          <cell r="Z110">
            <v>0</v>
          </cell>
          <cell r="AA110" t="str">
            <v>213.03.3.01.179</v>
          </cell>
          <cell r="AB110" t="str">
            <v>1</v>
          </cell>
          <cell r="AC110" t="str">
            <v>02</v>
          </cell>
          <cell r="AD110" t="str">
            <v>23/09/2009</v>
          </cell>
          <cell r="AE110" t="str">
            <v>001</v>
          </cell>
          <cell r="AF110">
            <v>240</v>
          </cell>
          <cell r="AG110">
            <v>0</v>
          </cell>
          <cell r="AH110" t="str">
            <v>213.03.3.01.179</v>
          </cell>
          <cell r="AI110" t="str">
            <v>1</v>
          </cell>
          <cell r="AJ110" t="str">
            <v>02</v>
          </cell>
          <cell r="AK110" t="str">
            <v>24/09/2009</v>
          </cell>
          <cell r="AL110" t="str">
            <v>001</v>
          </cell>
          <cell r="AM110">
            <v>240</v>
          </cell>
          <cell r="AN110">
            <v>0</v>
          </cell>
          <cell r="AO110" t="str">
            <v>213.03.3.01.179</v>
          </cell>
          <cell r="AP110" t="str">
            <v>1</v>
          </cell>
          <cell r="AQ110" t="str">
            <v>02</v>
          </cell>
          <cell r="AR110" t="str">
            <v>25/09/2009</v>
          </cell>
          <cell r="AS110" t="str">
            <v>001</v>
          </cell>
          <cell r="AT110">
            <v>240</v>
          </cell>
          <cell r="AU110">
            <v>0</v>
          </cell>
        </row>
        <row r="111">
          <cell r="M111" t="str">
            <v>213.03.3.01.180</v>
          </cell>
          <cell r="N111" t="str">
            <v>1</v>
          </cell>
          <cell r="O111" t="str">
            <v>02</v>
          </cell>
          <cell r="P111" t="str">
            <v>21/09/2009</v>
          </cell>
          <cell r="Q111" t="str">
            <v>001</v>
          </cell>
          <cell r="R111">
            <v>240</v>
          </cell>
          <cell r="S111">
            <v>0</v>
          </cell>
          <cell r="T111" t="str">
            <v>213.03.3.01.180</v>
          </cell>
          <cell r="U111" t="str">
            <v>1</v>
          </cell>
          <cell r="V111" t="str">
            <v>02</v>
          </cell>
          <cell r="W111" t="str">
            <v>22/09/2009</v>
          </cell>
          <cell r="X111" t="str">
            <v>001</v>
          </cell>
          <cell r="Y111">
            <v>240</v>
          </cell>
          <cell r="Z111">
            <v>0</v>
          </cell>
          <cell r="AA111" t="str">
            <v>213.03.3.01.180</v>
          </cell>
          <cell r="AB111" t="str">
            <v>1</v>
          </cell>
          <cell r="AC111" t="str">
            <v>02</v>
          </cell>
          <cell r="AD111" t="str">
            <v>23/09/2009</v>
          </cell>
          <cell r="AE111" t="str">
            <v>001</v>
          </cell>
          <cell r="AF111">
            <v>240</v>
          </cell>
          <cell r="AG111">
            <v>0</v>
          </cell>
          <cell r="AH111" t="str">
            <v>213.03.3.01.180</v>
          </cell>
          <cell r="AI111" t="str">
            <v>1</v>
          </cell>
          <cell r="AJ111" t="str">
            <v>02</v>
          </cell>
          <cell r="AK111" t="str">
            <v>24/09/2009</v>
          </cell>
          <cell r="AL111" t="str">
            <v>001</v>
          </cell>
          <cell r="AM111">
            <v>240</v>
          </cell>
          <cell r="AN111">
            <v>0</v>
          </cell>
          <cell r="AO111" t="str">
            <v>213.03.3.01.180</v>
          </cell>
          <cell r="AP111" t="str">
            <v>1</v>
          </cell>
          <cell r="AQ111" t="str">
            <v>02</v>
          </cell>
          <cell r="AR111" t="str">
            <v>25/09/2009</v>
          </cell>
          <cell r="AS111" t="str">
            <v>001</v>
          </cell>
          <cell r="AT111">
            <v>240</v>
          </cell>
          <cell r="AU111">
            <v>0</v>
          </cell>
        </row>
        <row r="112">
          <cell r="M112" t="str">
            <v>213.03.3.01.269</v>
          </cell>
          <cell r="N112" t="str">
            <v>1</v>
          </cell>
          <cell r="O112" t="str">
            <v>02</v>
          </cell>
          <cell r="P112" t="str">
            <v>21/09/2009</v>
          </cell>
          <cell r="Q112" t="str">
            <v>001</v>
          </cell>
          <cell r="R112">
            <v>240</v>
          </cell>
          <cell r="S112">
            <v>0</v>
          </cell>
          <cell r="T112" t="str">
            <v>213.03.3.01.269</v>
          </cell>
          <cell r="U112" t="str">
            <v>1</v>
          </cell>
          <cell r="V112" t="str">
            <v>02</v>
          </cell>
          <cell r="W112" t="str">
            <v>22/09/2009</v>
          </cell>
          <cell r="X112" t="str">
            <v>001</v>
          </cell>
          <cell r="Y112">
            <v>240</v>
          </cell>
          <cell r="Z112">
            <v>0</v>
          </cell>
          <cell r="AA112" t="str">
            <v>213.03.3.01.269</v>
          </cell>
          <cell r="AB112" t="str">
            <v>1</v>
          </cell>
          <cell r="AC112" t="str">
            <v>02</v>
          </cell>
          <cell r="AD112" t="str">
            <v>23/09/2009</v>
          </cell>
          <cell r="AE112" t="str">
            <v>001</v>
          </cell>
          <cell r="AF112">
            <v>240</v>
          </cell>
          <cell r="AG112">
            <v>0</v>
          </cell>
          <cell r="AH112" t="str">
            <v>213.03.3.01.269</v>
          </cell>
          <cell r="AI112" t="str">
            <v>1</v>
          </cell>
          <cell r="AJ112" t="str">
            <v>02</v>
          </cell>
          <cell r="AK112" t="str">
            <v>24/09/2009</v>
          </cell>
          <cell r="AL112" t="str">
            <v>001</v>
          </cell>
          <cell r="AM112">
            <v>240</v>
          </cell>
          <cell r="AN112">
            <v>0</v>
          </cell>
          <cell r="AO112" t="str">
            <v>213.03.3.01.269</v>
          </cell>
          <cell r="AP112" t="str">
            <v>1</v>
          </cell>
          <cell r="AQ112" t="str">
            <v>02</v>
          </cell>
          <cell r="AR112" t="str">
            <v>25/09/2009</v>
          </cell>
          <cell r="AS112" t="str">
            <v>001</v>
          </cell>
          <cell r="AT112">
            <v>240</v>
          </cell>
          <cell r="AU112">
            <v>0</v>
          </cell>
        </row>
        <row r="113">
          <cell r="M113" t="str">
            <v>213.03.3.01.270</v>
          </cell>
          <cell r="N113" t="str">
            <v>1</v>
          </cell>
          <cell r="O113" t="str">
            <v>02</v>
          </cell>
          <cell r="P113" t="str">
            <v>21/09/2009</v>
          </cell>
          <cell r="Q113" t="str">
            <v>001</v>
          </cell>
          <cell r="R113">
            <v>240</v>
          </cell>
          <cell r="S113">
            <v>0</v>
          </cell>
          <cell r="T113" t="str">
            <v>213.03.3.01.270</v>
          </cell>
          <cell r="U113" t="str">
            <v>1</v>
          </cell>
          <cell r="V113" t="str">
            <v>02</v>
          </cell>
          <cell r="W113" t="str">
            <v>22/09/2009</v>
          </cell>
          <cell r="X113" t="str">
            <v>001</v>
          </cell>
          <cell r="Y113">
            <v>240</v>
          </cell>
          <cell r="Z113">
            <v>0</v>
          </cell>
          <cell r="AA113" t="str">
            <v>213.03.3.01.270</v>
          </cell>
          <cell r="AB113" t="str">
            <v>1</v>
          </cell>
          <cell r="AC113" t="str">
            <v>02</v>
          </cell>
          <cell r="AD113" t="str">
            <v>23/09/2009</v>
          </cell>
          <cell r="AE113" t="str">
            <v>001</v>
          </cell>
          <cell r="AF113">
            <v>240</v>
          </cell>
          <cell r="AG113">
            <v>0</v>
          </cell>
          <cell r="AH113" t="str">
            <v>213.03.3.01.270</v>
          </cell>
          <cell r="AI113" t="str">
            <v>1</v>
          </cell>
          <cell r="AJ113" t="str">
            <v>02</v>
          </cell>
          <cell r="AK113" t="str">
            <v>24/09/2009</v>
          </cell>
          <cell r="AL113" t="str">
            <v>001</v>
          </cell>
          <cell r="AM113">
            <v>240</v>
          </cell>
          <cell r="AN113">
            <v>0</v>
          </cell>
          <cell r="AO113" t="str">
            <v>213.03.3.01.270</v>
          </cell>
          <cell r="AP113" t="str">
            <v>1</v>
          </cell>
          <cell r="AQ113" t="str">
            <v>02</v>
          </cell>
          <cell r="AR113" t="str">
            <v>25/09/2009</v>
          </cell>
          <cell r="AS113" t="str">
            <v>001</v>
          </cell>
          <cell r="AT113">
            <v>240</v>
          </cell>
          <cell r="AU113">
            <v>0</v>
          </cell>
        </row>
        <row r="114">
          <cell r="M114" t="str">
            <v>213.03.3.01.359</v>
          </cell>
          <cell r="N114" t="str">
            <v>1</v>
          </cell>
          <cell r="O114" t="str">
            <v>02</v>
          </cell>
          <cell r="P114" t="str">
            <v>21/09/2009</v>
          </cell>
          <cell r="Q114" t="str">
            <v>001</v>
          </cell>
          <cell r="R114">
            <v>240</v>
          </cell>
          <cell r="S114">
            <v>0</v>
          </cell>
          <cell r="T114" t="str">
            <v>213.03.3.01.359</v>
          </cell>
          <cell r="U114" t="str">
            <v>1</v>
          </cell>
          <cell r="V114" t="str">
            <v>02</v>
          </cell>
          <cell r="W114" t="str">
            <v>22/09/2009</v>
          </cell>
          <cell r="X114" t="str">
            <v>001</v>
          </cell>
          <cell r="Y114">
            <v>240</v>
          </cell>
          <cell r="Z114">
            <v>0</v>
          </cell>
          <cell r="AA114" t="str">
            <v>213.03.3.01.359</v>
          </cell>
          <cell r="AB114" t="str">
            <v>1</v>
          </cell>
          <cell r="AC114" t="str">
            <v>02</v>
          </cell>
          <cell r="AD114" t="str">
            <v>23/09/2009</v>
          </cell>
          <cell r="AE114" t="str">
            <v>001</v>
          </cell>
          <cell r="AF114">
            <v>240</v>
          </cell>
          <cell r="AG114">
            <v>0</v>
          </cell>
          <cell r="AH114" t="str">
            <v>213.03.3.01.359</v>
          </cell>
          <cell r="AI114" t="str">
            <v>1</v>
          </cell>
          <cell r="AJ114" t="str">
            <v>02</v>
          </cell>
          <cell r="AK114" t="str">
            <v>24/09/2009</v>
          </cell>
          <cell r="AL114" t="str">
            <v>001</v>
          </cell>
          <cell r="AM114">
            <v>240</v>
          </cell>
          <cell r="AN114">
            <v>0</v>
          </cell>
          <cell r="AO114" t="str">
            <v>213.03.3.01.359</v>
          </cell>
          <cell r="AP114" t="str">
            <v>1</v>
          </cell>
          <cell r="AQ114" t="str">
            <v>02</v>
          </cell>
          <cell r="AR114" t="str">
            <v>25/09/2009</v>
          </cell>
          <cell r="AS114" t="str">
            <v>001</v>
          </cell>
          <cell r="AT114">
            <v>240</v>
          </cell>
          <cell r="AU114">
            <v>0</v>
          </cell>
        </row>
        <row r="115">
          <cell r="M115" t="str">
            <v>213.03.3.01.360</v>
          </cell>
          <cell r="N115" t="str">
            <v>1</v>
          </cell>
          <cell r="O115" t="str">
            <v>02</v>
          </cell>
          <cell r="P115" t="str">
            <v>21/09/2009</v>
          </cell>
          <cell r="Q115" t="str">
            <v>001</v>
          </cell>
          <cell r="R115">
            <v>240</v>
          </cell>
          <cell r="S115">
            <v>0</v>
          </cell>
          <cell r="T115" t="str">
            <v>213.03.3.01.360</v>
          </cell>
          <cell r="U115" t="str">
            <v>1</v>
          </cell>
          <cell r="V115" t="str">
            <v>02</v>
          </cell>
          <cell r="W115" t="str">
            <v>22/09/2009</v>
          </cell>
          <cell r="X115" t="str">
            <v>001</v>
          </cell>
          <cell r="Y115">
            <v>240</v>
          </cell>
          <cell r="Z115">
            <v>0</v>
          </cell>
          <cell r="AA115" t="str">
            <v>213.03.3.01.360</v>
          </cell>
          <cell r="AB115" t="str">
            <v>1</v>
          </cell>
          <cell r="AC115" t="str">
            <v>02</v>
          </cell>
          <cell r="AD115" t="str">
            <v>23/09/2009</v>
          </cell>
          <cell r="AE115" t="str">
            <v>001</v>
          </cell>
          <cell r="AF115">
            <v>240</v>
          </cell>
          <cell r="AG115">
            <v>0</v>
          </cell>
          <cell r="AH115" t="str">
            <v>213.03.3.01.360</v>
          </cell>
          <cell r="AI115" t="str">
            <v>1</v>
          </cell>
          <cell r="AJ115" t="str">
            <v>02</v>
          </cell>
          <cell r="AK115" t="str">
            <v>24/09/2009</v>
          </cell>
          <cell r="AL115" t="str">
            <v>001</v>
          </cell>
          <cell r="AM115">
            <v>240</v>
          </cell>
          <cell r="AN115">
            <v>0</v>
          </cell>
          <cell r="AO115" t="str">
            <v>213.03.3.01.360</v>
          </cell>
          <cell r="AP115" t="str">
            <v>1</v>
          </cell>
          <cell r="AQ115" t="str">
            <v>02</v>
          </cell>
          <cell r="AR115" t="str">
            <v>25/09/2009</v>
          </cell>
          <cell r="AS115" t="str">
            <v>001</v>
          </cell>
          <cell r="AT115">
            <v>240</v>
          </cell>
          <cell r="AU115">
            <v>0</v>
          </cell>
        </row>
        <row r="116">
          <cell r="M116" t="str">
            <v>213.03.3.01.500</v>
          </cell>
          <cell r="N116" t="str">
            <v>1</v>
          </cell>
          <cell r="O116" t="str">
            <v>02</v>
          </cell>
          <cell r="P116" t="str">
            <v>21/09/2009</v>
          </cell>
          <cell r="Q116" t="str">
            <v>001</v>
          </cell>
          <cell r="R116">
            <v>240</v>
          </cell>
          <cell r="S116">
            <v>0</v>
          </cell>
          <cell r="T116" t="str">
            <v>213.03.3.01.500</v>
          </cell>
          <cell r="U116" t="str">
            <v>1</v>
          </cell>
          <cell r="V116" t="str">
            <v>02</v>
          </cell>
          <cell r="W116" t="str">
            <v>22/09/2009</v>
          </cell>
          <cell r="X116" t="str">
            <v>001</v>
          </cell>
          <cell r="Y116">
            <v>240</v>
          </cell>
          <cell r="Z116">
            <v>0</v>
          </cell>
          <cell r="AA116" t="str">
            <v>213.03.3.01.500</v>
          </cell>
          <cell r="AB116" t="str">
            <v>1</v>
          </cell>
          <cell r="AC116" t="str">
            <v>02</v>
          </cell>
          <cell r="AD116" t="str">
            <v>23/09/2009</v>
          </cell>
          <cell r="AE116" t="str">
            <v>001</v>
          </cell>
          <cell r="AF116">
            <v>240</v>
          </cell>
          <cell r="AG116">
            <v>0</v>
          </cell>
          <cell r="AH116" t="str">
            <v>213.03.3.01.500</v>
          </cell>
          <cell r="AI116" t="str">
            <v>1</v>
          </cell>
          <cell r="AJ116" t="str">
            <v>02</v>
          </cell>
          <cell r="AK116" t="str">
            <v>24/09/2009</v>
          </cell>
          <cell r="AL116" t="str">
            <v>001</v>
          </cell>
          <cell r="AM116">
            <v>240</v>
          </cell>
          <cell r="AN116">
            <v>0</v>
          </cell>
          <cell r="AO116" t="str">
            <v>213.03.3.01.500</v>
          </cell>
          <cell r="AP116" t="str">
            <v>1</v>
          </cell>
          <cell r="AQ116" t="str">
            <v>02</v>
          </cell>
          <cell r="AR116" t="str">
            <v>25/09/2009</v>
          </cell>
          <cell r="AS116" t="str">
            <v>001</v>
          </cell>
          <cell r="AT116">
            <v>240</v>
          </cell>
          <cell r="AU116">
            <v>0</v>
          </cell>
        </row>
        <row r="117">
          <cell r="M117" t="str">
            <v>213.03.3.01.505</v>
          </cell>
          <cell r="N117" t="str">
            <v>1</v>
          </cell>
          <cell r="O117" t="str">
            <v>02</v>
          </cell>
          <cell r="P117" t="str">
            <v>21/09/2009</v>
          </cell>
          <cell r="Q117" t="str">
            <v>001</v>
          </cell>
          <cell r="R117">
            <v>240</v>
          </cell>
          <cell r="S117">
            <v>0</v>
          </cell>
          <cell r="T117" t="str">
            <v>213.03.3.01.505</v>
          </cell>
          <cell r="U117" t="str">
            <v>1</v>
          </cell>
          <cell r="V117" t="str">
            <v>02</v>
          </cell>
          <cell r="W117" t="str">
            <v>22/09/2009</v>
          </cell>
          <cell r="X117" t="str">
            <v>001</v>
          </cell>
          <cell r="Y117">
            <v>240</v>
          </cell>
          <cell r="Z117">
            <v>0</v>
          </cell>
          <cell r="AA117" t="str">
            <v>213.03.3.01.505</v>
          </cell>
          <cell r="AB117" t="str">
            <v>1</v>
          </cell>
          <cell r="AC117" t="str">
            <v>02</v>
          </cell>
          <cell r="AD117" t="str">
            <v>23/09/2009</v>
          </cell>
          <cell r="AE117" t="str">
            <v>001</v>
          </cell>
          <cell r="AF117">
            <v>240</v>
          </cell>
          <cell r="AG117">
            <v>0</v>
          </cell>
          <cell r="AH117" t="str">
            <v>213.03.3.01.505</v>
          </cell>
          <cell r="AI117" t="str">
            <v>1</v>
          </cell>
          <cell r="AJ117" t="str">
            <v>02</v>
          </cell>
          <cell r="AK117" t="str">
            <v>24/09/2009</v>
          </cell>
          <cell r="AL117" t="str">
            <v>001</v>
          </cell>
          <cell r="AM117">
            <v>240</v>
          </cell>
          <cell r="AN117">
            <v>0</v>
          </cell>
          <cell r="AO117" t="str">
            <v>213.03.3.01.505</v>
          </cell>
          <cell r="AP117" t="str">
            <v>1</v>
          </cell>
          <cell r="AQ117" t="str">
            <v>02</v>
          </cell>
          <cell r="AR117" t="str">
            <v>25/09/2009</v>
          </cell>
          <cell r="AS117" t="str">
            <v>001</v>
          </cell>
          <cell r="AT117">
            <v>240</v>
          </cell>
          <cell r="AU117">
            <v>0</v>
          </cell>
        </row>
        <row r="118">
          <cell r="M118" t="str">
            <v>213.03.3.01.510</v>
          </cell>
          <cell r="N118" t="str">
            <v>1</v>
          </cell>
          <cell r="O118" t="str">
            <v>02</v>
          </cell>
          <cell r="P118" t="str">
            <v>21/09/2009</v>
          </cell>
          <cell r="Q118" t="str">
            <v>001</v>
          </cell>
          <cell r="R118">
            <v>240</v>
          </cell>
          <cell r="S118">
            <v>0</v>
          </cell>
          <cell r="T118" t="str">
            <v>213.03.3.01.510</v>
          </cell>
          <cell r="U118" t="str">
            <v>1</v>
          </cell>
          <cell r="V118" t="str">
            <v>02</v>
          </cell>
          <cell r="W118" t="str">
            <v>22/09/2009</v>
          </cell>
          <cell r="X118" t="str">
            <v>001</v>
          </cell>
          <cell r="Y118">
            <v>240</v>
          </cell>
          <cell r="Z118">
            <v>0</v>
          </cell>
          <cell r="AA118" t="str">
            <v>213.03.3.01.510</v>
          </cell>
          <cell r="AB118" t="str">
            <v>1</v>
          </cell>
          <cell r="AC118" t="str">
            <v>02</v>
          </cell>
          <cell r="AD118" t="str">
            <v>23/09/2009</v>
          </cell>
          <cell r="AE118" t="str">
            <v>001</v>
          </cell>
          <cell r="AF118">
            <v>240</v>
          </cell>
          <cell r="AG118">
            <v>0</v>
          </cell>
          <cell r="AH118" t="str">
            <v>213.03.3.01.510</v>
          </cell>
          <cell r="AI118" t="str">
            <v>1</v>
          </cell>
          <cell r="AJ118" t="str">
            <v>02</v>
          </cell>
          <cell r="AK118" t="str">
            <v>24/09/2009</v>
          </cell>
          <cell r="AL118" t="str">
            <v>001</v>
          </cell>
          <cell r="AM118">
            <v>240</v>
          </cell>
          <cell r="AN118">
            <v>0</v>
          </cell>
          <cell r="AO118" t="str">
            <v>213.03.3.01.510</v>
          </cell>
          <cell r="AP118" t="str">
            <v>1</v>
          </cell>
          <cell r="AQ118" t="str">
            <v>02</v>
          </cell>
          <cell r="AR118" t="str">
            <v>25/09/2009</v>
          </cell>
          <cell r="AS118" t="str">
            <v>001</v>
          </cell>
          <cell r="AT118">
            <v>240</v>
          </cell>
          <cell r="AU118">
            <v>0</v>
          </cell>
        </row>
        <row r="120">
          <cell r="M120" t="str">
            <v>213.04.3</v>
          </cell>
          <cell r="N120" t="str">
            <v>1</v>
          </cell>
          <cell r="O120" t="str">
            <v>02</v>
          </cell>
          <cell r="P120" t="str">
            <v>21/09/2009</v>
          </cell>
          <cell r="Q120" t="str">
            <v>001</v>
          </cell>
          <cell r="R120">
            <v>240</v>
          </cell>
          <cell r="S120">
            <v>0</v>
          </cell>
          <cell r="T120" t="str">
            <v>213.04.3</v>
          </cell>
          <cell r="U120" t="str">
            <v>1</v>
          </cell>
          <cell r="V120" t="str">
            <v>02</v>
          </cell>
          <cell r="W120" t="str">
            <v>22/09/2009</v>
          </cell>
          <cell r="X120" t="str">
            <v>001</v>
          </cell>
          <cell r="Y120">
            <v>240</v>
          </cell>
          <cell r="Z120">
            <v>0</v>
          </cell>
          <cell r="AA120" t="str">
            <v>213.04.3</v>
          </cell>
          <cell r="AB120" t="str">
            <v>1</v>
          </cell>
          <cell r="AC120" t="str">
            <v>02</v>
          </cell>
          <cell r="AD120" t="str">
            <v>23/09/2009</v>
          </cell>
          <cell r="AE120" t="str">
            <v>001</v>
          </cell>
          <cell r="AF120">
            <v>240</v>
          </cell>
          <cell r="AG120">
            <v>0</v>
          </cell>
          <cell r="AH120" t="str">
            <v>213.04.3</v>
          </cell>
          <cell r="AI120" t="str">
            <v>1</v>
          </cell>
          <cell r="AJ120" t="str">
            <v>02</v>
          </cell>
          <cell r="AK120" t="str">
            <v>24/09/2009</v>
          </cell>
          <cell r="AL120" t="str">
            <v>001</v>
          </cell>
          <cell r="AM120">
            <v>240</v>
          </cell>
          <cell r="AN120">
            <v>0</v>
          </cell>
          <cell r="AO120" t="str">
            <v>213.04.3</v>
          </cell>
          <cell r="AP120" t="str">
            <v>1</v>
          </cell>
          <cell r="AQ120" t="str">
            <v>02</v>
          </cell>
          <cell r="AR120" t="str">
            <v>25/09/2009</v>
          </cell>
          <cell r="AS120" t="str">
            <v>001</v>
          </cell>
          <cell r="AT120">
            <v>240</v>
          </cell>
          <cell r="AU120">
            <v>0</v>
          </cell>
        </row>
        <row r="121">
          <cell r="M121" t="str">
            <v>213.05.3</v>
          </cell>
          <cell r="N121" t="str">
            <v>1</v>
          </cell>
          <cell r="O121" t="str">
            <v>02</v>
          </cell>
          <cell r="P121" t="str">
            <v>21/09/2009</v>
          </cell>
          <cell r="Q121" t="str">
            <v>001</v>
          </cell>
          <cell r="R121">
            <v>240</v>
          </cell>
          <cell r="S121">
            <v>0</v>
          </cell>
          <cell r="T121" t="str">
            <v>213.05.3</v>
          </cell>
          <cell r="U121" t="str">
            <v>1</v>
          </cell>
          <cell r="V121" t="str">
            <v>02</v>
          </cell>
          <cell r="W121" t="str">
            <v>22/09/2009</v>
          </cell>
          <cell r="X121" t="str">
            <v>001</v>
          </cell>
          <cell r="Y121">
            <v>240</v>
          </cell>
          <cell r="Z121">
            <v>0</v>
          </cell>
          <cell r="AA121" t="str">
            <v>213.05.3</v>
          </cell>
          <cell r="AB121" t="str">
            <v>1</v>
          </cell>
          <cell r="AC121" t="str">
            <v>02</v>
          </cell>
          <cell r="AD121" t="str">
            <v>23/09/2009</v>
          </cell>
          <cell r="AE121" t="str">
            <v>001</v>
          </cell>
          <cell r="AF121">
            <v>240</v>
          </cell>
          <cell r="AG121">
            <v>0</v>
          </cell>
          <cell r="AH121" t="str">
            <v>213.05.3</v>
          </cell>
          <cell r="AI121" t="str">
            <v>1</v>
          </cell>
          <cell r="AJ121" t="str">
            <v>02</v>
          </cell>
          <cell r="AK121" t="str">
            <v>24/09/2009</v>
          </cell>
          <cell r="AL121" t="str">
            <v>001</v>
          </cell>
          <cell r="AM121">
            <v>240</v>
          </cell>
          <cell r="AN121">
            <v>0</v>
          </cell>
          <cell r="AO121" t="str">
            <v>213.05.3</v>
          </cell>
          <cell r="AP121" t="str">
            <v>1</v>
          </cell>
          <cell r="AQ121" t="str">
            <v>02</v>
          </cell>
          <cell r="AR121" t="str">
            <v>25/09/2009</v>
          </cell>
          <cell r="AS121" t="str">
            <v>001</v>
          </cell>
          <cell r="AT121">
            <v>240</v>
          </cell>
          <cell r="AU121">
            <v>0</v>
          </cell>
        </row>
        <row r="122">
          <cell r="M122" t="str">
            <v>213.06.3</v>
          </cell>
          <cell r="N122" t="str">
            <v>1</v>
          </cell>
          <cell r="O122" t="str">
            <v>02</v>
          </cell>
          <cell r="P122" t="str">
            <v>21/09/2009</v>
          </cell>
          <cell r="Q122" t="str">
            <v>001</v>
          </cell>
          <cell r="R122">
            <v>240</v>
          </cell>
          <cell r="S122">
            <v>0</v>
          </cell>
          <cell r="T122" t="str">
            <v>213.06.3</v>
          </cell>
          <cell r="U122" t="str">
            <v>1</v>
          </cell>
          <cell r="V122" t="str">
            <v>02</v>
          </cell>
          <cell r="W122" t="str">
            <v>22/09/2009</v>
          </cell>
          <cell r="X122" t="str">
            <v>001</v>
          </cell>
          <cell r="Y122">
            <v>240</v>
          </cell>
          <cell r="Z122">
            <v>0</v>
          </cell>
          <cell r="AA122" t="str">
            <v>213.06.3</v>
          </cell>
          <cell r="AB122" t="str">
            <v>1</v>
          </cell>
          <cell r="AC122" t="str">
            <v>02</v>
          </cell>
          <cell r="AD122" t="str">
            <v>23/09/2009</v>
          </cell>
          <cell r="AE122" t="str">
            <v>001</v>
          </cell>
          <cell r="AF122">
            <v>240</v>
          </cell>
          <cell r="AG122">
            <v>0</v>
          </cell>
          <cell r="AH122" t="str">
            <v>213.06.3</v>
          </cell>
          <cell r="AI122" t="str">
            <v>1</v>
          </cell>
          <cell r="AJ122" t="str">
            <v>02</v>
          </cell>
          <cell r="AK122" t="str">
            <v>24/09/2009</v>
          </cell>
          <cell r="AL122" t="str">
            <v>001</v>
          </cell>
          <cell r="AM122">
            <v>240</v>
          </cell>
          <cell r="AN122">
            <v>0</v>
          </cell>
          <cell r="AO122" t="str">
            <v>213.06.3</v>
          </cell>
          <cell r="AP122" t="str">
            <v>1</v>
          </cell>
          <cell r="AQ122" t="str">
            <v>02</v>
          </cell>
          <cell r="AR122" t="str">
            <v>25/09/2009</v>
          </cell>
          <cell r="AS122" t="str">
            <v>001</v>
          </cell>
          <cell r="AT122">
            <v>240</v>
          </cell>
          <cell r="AU122">
            <v>0</v>
          </cell>
        </row>
        <row r="123">
          <cell r="M123" t="str">
            <v>213.07.3</v>
          </cell>
          <cell r="N123" t="str">
            <v>1</v>
          </cell>
          <cell r="O123" t="str">
            <v>02</v>
          </cell>
          <cell r="P123" t="str">
            <v>21/09/2009</v>
          </cell>
          <cell r="Q123" t="str">
            <v>001</v>
          </cell>
          <cell r="R123">
            <v>240</v>
          </cell>
          <cell r="S123">
            <v>0</v>
          </cell>
          <cell r="T123" t="str">
            <v>213.07.3</v>
          </cell>
          <cell r="U123" t="str">
            <v>1</v>
          </cell>
          <cell r="V123" t="str">
            <v>02</v>
          </cell>
          <cell r="W123" t="str">
            <v>22/09/2009</v>
          </cell>
          <cell r="X123" t="str">
            <v>001</v>
          </cell>
          <cell r="Y123">
            <v>240</v>
          </cell>
          <cell r="Z123">
            <v>0</v>
          </cell>
          <cell r="AA123" t="str">
            <v>213.07.3</v>
          </cell>
          <cell r="AB123" t="str">
            <v>1</v>
          </cell>
          <cell r="AC123" t="str">
            <v>02</v>
          </cell>
          <cell r="AD123" t="str">
            <v>23/09/2009</v>
          </cell>
          <cell r="AE123" t="str">
            <v>001</v>
          </cell>
          <cell r="AF123">
            <v>240</v>
          </cell>
          <cell r="AG123">
            <v>0</v>
          </cell>
          <cell r="AH123" t="str">
            <v>213.07.3</v>
          </cell>
          <cell r="AI123" t="str">
            <v>1</v>
          </cell>
          <cell r="AJ123" t="str">
            <v>02</v>
          </cell>
          <cell r="AK123" t="str">
            <v>24/09/2009</v>
          </cell>
          <cell r="AL123" t="str">
            <v>001</v>
          </cell>
          <cell r="AM123">
            <v>240</v>
          </cell>
          <cell r="AN123">
            <v>0</v>
          </cell>
          <cell r="AO123" t="str">
            <v>213.07.3</v>
          </cell>
          <cell r="AP123" t="str">
            <v>1</v>
          </cell>
          <cell r="AQ123" t="str">
            <v>02</v>
          </cell>
          <cell r="AR123" t="str">
            <v>25/09/2009</v>
          </cell>
          <cell r="AS123" t="str">
            <v>001</v>
          </cell>
          <cell r="AT123">
            <v>240</v>
          </cell>
          <cell r="AU123">
            <v>0</v>
          </cell>
        </row>
        <row r="124">
          <cell r="M124" t="str">
            <v>213.99.3.22</v>
          </cell>
          <cell r="N124" t="str">
            <v>1</v>
          </cell>
          <cell r="O124" t="str">
            <v>02</v>
          </cell>
          <cell r="P124" t="str">
            <v>21/09/2009</v>
          </cell>
          <cell r="Q124" t="str">
            <v>001</v>
          </cell>
          <cell r="R124">
            <v>240</v>
          </cell>
          <cell r="S124">
            <v>0</v>
          </cell>
          <cell r="T124" t="str">
            <v>213.99.3.22</v>
          </cell>
          <cell r="U124" t="str">
            <v>1</v>
          </cell>
          <cell r="V124" t="str">
            <v>02</v>
          </cell>
          <cell r="W124" t="str">
            <v>22/09/2009</v>
          </cell>
          <cell r="X124" t="str">
            <v>001</v>
          </cell>
          <cell r="Y124">
            <v>240</v>
          </cell>
          <cell r="Z124">
            <v>0</v>
          </cell>
          <cell r="AA124" t="str">
            <v>213.99.3.22</v>
          </cell>
          <cell r="AB124" t="str">
            <v>1</v>
          </cell>
          <cell r="AC124" t="str">
            <v>02</v>
          </cell>
          <cell r="AD124" t="str">
            <v>23/09/2009</v>
          </cell>
          <cell r="AE124" t="str">
            <v>001</v>
          </cell>
          <cell r="AF124">
            <v>240</v>
          </cell>
          <cell r="AG124">
            <v>0</v>
          </cell>
          <cell r="AH124" t="str">
            <v>213.99.3.22</v>
          </cell>
          <cell r="AI124" t="str">
            <v>1</v>
          </cell>
          <cell r="AJ124" t="str">
            <v>02</v>
          </cell>
          <cell r="AK124" t="str">
            <v>24/09/2009</v>
          </cell>
          <cell r="AL124" t="str">
            <v>001</v>
          </cell>
          <cell r="AM124">
            <v>240</v>
          </cell>
          <cell r="AN124">
            <v>0</v>
          </cell>
          <cell r="AO124" t="str">
            <v>213.99.3.22</v>
          </cell>
          <cell r="AP124" t="str">
            <v>1</v>
          </cell>
          <cell r="AQ124" t="str">
            <v>02</v>
          </cell>
          <cell r="AR124" t="str">
            <v>25/09/2009</v>
          </cell>
          <cell r="AS124" t="str">
            <v>001</v>
          </cell>
          <cell r="AT124">
            <v>240</v>
          </cell>
          <cell r="AU124">
            <v>0</v>
          </cell>
        </row>
        <row r="128">
          <cell r="M128" t="str">
            <v>113.01.3</v>
          </cell>
          <cell r="N128" t="str">
            <v>1</v>
          </cell>
          <cell r="O128" t="str">
            <v>02</v>
          </cell>
          <cell r="P128" t="str">
            <v>21/09/2009</v>
          </cell>
          <cell r="Q128" t="str">
            <v>001</v>
          </cell>
          <cell r="R128">
            <v>240</v>
          </cell>
          <cell r="S128">
            <v>0</v>
          </cell>
          <cell r="T128" t="str">
            <v>113.01.3</v>
          </cell>
          <cell r="U128" t="str">
            <v>1</v>
          </cell>
          <cell r="V128" t="str">
            <v>02</v>
          </cell>
          <cell r="W128" t="str">
            <v>22/09/2009</v>
          </cell>
          <cell r="X128" t="str">
            <v>001</v>
          </cell>
          <cell r="Y128">
            <v>240</v>
          </cell>
          <cell r="Z128">
            <v>0</v>
          </cell>
          <cell r="AA128" t="str">
            <v>113.01.3</v>
          </cell>
          <cell r="AB128" t="str">
            <v>1</v>
          </cell>
          <cell r="AC128" t="str">
            <v>02</v>
          </cell>
          <cell r="AD128" t="str">
            <v>23/09/2009</v>
          </cell>
          <cell r="AE128" t="str">
            <v>001</v>
          </cell>
          <cell r="AF128">
            <v>240</v>
          </cell>
          <cell r="AG128">
            <v>0</v>
          </cell>
          <cell r="AH128" t="str">
            <v>113.01.3</v>
          </cell>
          <cell r="AI128" t="str">
            <v>1</v>
          </cell>
          <cell r="AJ128" t="str">
            <v>02</v>
          </cell>
          <cell r="AK128" t="str">
            <v>24/09/2009</v>
          </cell>
          <cell r="AL128" t="str">
            <v>001</v>
          </cell>
          <cell r="AM128">
            <v>240</v>
          </cell>
          <cell r="AN128">
            <v>0</v>
          </cell>
          <cell r="AO128" t="str">
            <v>113.01.3</v>
          </cell>
          <cell r="AP128" t="str">
            <v>1</v>
          </cell>
          <cell r="AQ128" t="str">
            <v>02</v>
          </cell>
          <cell r="AR128" t="str">
            <v>25/09/2009</v>
          </cell>
          <cell r="AS128" t="str">
            <v>001</v>
          </cell>
          <cell r="AT128">
            <v>240</v>
          </cell>
          <cell r="AU128">
            <v>0</v>
          </cell>
        </row>
        <row r="129">
          <cell r="M129" t="str">
            <v>113.02.3</v>
          </cell>
          <cell r="N129" t="str">
            <v>1</v>
          </cell>
          <cell r="O129" t="str">
            <v>02</v>
          </cell>
          <cell r="P129" t="str">
            <v>21/09/2009</v>
          </cell>
          <cell r="Q129" t="str">
            <v>001</v>
          </cell>
          <cell r="R129">
            <v>240</v>
          </cell>
          <cell r="S129">
            <v>0</v>
          </cell>
          <cell r="T129" t="str">
            <v>113.02.3</v>
          </cell>
          <cell r="U129" t="str">
            <v>1</v>
          </cell>
          <cell r="V129" t="str">
            <v>02</v>
          </cell>
          <cell r="W129" t="str">
            <v>22/09/2009</v>
          </cell>
          <cell r="X129" t="str">
            <v>001</v>
          </cell>
          <cell r="Y129">
            <v>240</v>
          </cell>
          <cell r="Z129">
            <v>0</v>
          </cell>
          <cell r="AA129" t="str">
            <v>113.02.3</v>
          </cell>
          <cell r="AB129" t="str">
            <v>1</v>
          </cell>
          <cell r="AC129" t="str">
            <v>02</v>
          </cell>
          <cell r="AD129" t="str">
            <v>23/09/2009</v>
          </cell>
          <cell r="AE129" t="str">
            <v>001</v>
          </cell>
          <cell r="AF129">
            <v>240</v>
          </cell>
          <cell r="AG129">
            <v>0</v>
          </cell>
          <cell r="AH129" t="str">
            <v>113.02.3</v>
          </cell>
          <cell r="AI129" t="str">
            <v>1</v>
          </cell>
          <cell r="AJ129" t="str">
            <v>02</v>
          </cell>
          <cell r="AK129" t="str">
            <v>24/09/2009</v>
          </cell>
          <cell r="AL129" t="str">
            <v>001</v>
          </cell>
          <cell r="AM129">
            <v>240</v>
          </cell>
          <cell r="AN129">
            <v>0</v>
          </cell>
          <cell r="AO129" t="str">
            <v>113.02.3</v>
          </cell>
          <cell r="AP129" t="str">
            <v>1</v>
          </cell>
          <cell r="AQ129" t="str">
            <v>02</v>
          </cell>
          <cell r="AR129" t="str">
            <v>25/09/2009</v>
          </cell>
          <cell r="AS129" t="str">
            <v>001</v>
          </cell>
          <cell r="AT129">
            <v>240</v>
          </cell>
          <cell r="AU129">
            <v>0</v>
          </cell>
        </row>
        <row r="130">
          <cell r="M130" t="str">
            <v>113.05.3</v>
          </cell>
          <cell r="N130" t="str">
            <v>1</v>
          </cell>
          <cell r="O130" t="str">
            <v>02</v>
          </cell>
          <cell r="P130" t="str">
            <v>21/09/2009</v>
          </cell>
          <cell r="Q130" t="str">
            <v>001</v>
          </cell>
          <cell r="R130">
            <v>240</v>
          </cell>
          <cell r="S130">
            <v>0</v>
          </cell>
          <cell r="T130" t="str">
            <v>113.05.3</v>
          </cell>
          <cell r="U130" t="str">
            <v>1</v>
          </cell>
          <cell r="V130" t="str">
            <v>02</v>
          </cell>
          <cell r="W130" t="str">
            <v>22/09/2009</v>
          </cell>
          <cell r="X130" t="str">
            <v>001</v>
          </cell>
          <cell r="Y130">
            <v>240</v>
          </cell>
          <cell r="Z130">
            <v>0</v>
          </cell>
          <cell r="AA130" t="str">
            <v>113.05.3</v>
          </cell>
          <cell r="AB130" t="str">
            <v>1</v>
          </cell>
          <cell r="AC130" t="str">
            <v>02</v>
          </cell>
          <cell r="AD130" t="str">
            <v>23/09/2009</v>
          </cell>
          <cell r="AE130" t="str">
            <v>001</v>
          </cell>
          <cell r="AF130">
            <v>240</v>
          </cell>
          <cell r="AG130">
            <v>0</v>
          </cell>
          <cell r="AH130" t="str">
            <v>113.05.3</v>
          </cell>
          <cell r="AI130" t="str">
            <v>1</v>
          </cell>
          <cell r="AJ130" t="str">
            <v>02</v>
          </cell>
          <cell r="AK130" t="str">
            <v>24/09/2009</v>
          </cell>
          <cell r="AL130" t="str">
            <v>001</v>
          </cell>
          <cell r="AM130">
            <v>240</v>
          </cell>
          <cell r="AN130">
            <v>0</v>
          </cell>
          <cell r="AO130" t="str">
            <v>113.05.3</v>
          </cell>
          <cell r="AP130" t="str">
            <v>1</v>
          </cell>
          <cell r="AQ130" t="str">
            <v>02</v>
          </cell>
          <cell r="AR130" t="str">
            <v>25/09/2009</v>
          </cell>
          <cell r="AS130" t="str">
            <v>001</v>
          </cell>
          <cell r="AT130">
            <v>240</v>
          </cell>
          <cell r="AU130">
            <v>0</v>
          </cell>
        </row>
        <row r="131">
          <cell r="M131" t="str">
            <v>113.06.3</v>
          </cell>
          <cell r="N131" t="str">
            <v>1</v>
          </cell>
          <cell r="O131" t="str">
            <v>02</v>
          </cell>
          <cell r="P131" t="str">
            <v>21/09/2009</v>
          </cell>
          <cell r="Q131" t="str">
            <v>001</v>
          </cell>
          <cell r="R131">
            <v>240</v>
          </cell>
          <cell r="S131">
            <v>0</v>
          </cell>
          <cell r="T131" t="str">
            <v>113.06.3</v>
          </cell>
          <cell r="U131" t="str">
            <v>1</v>
          </cell>
          <cell r="V131" t="str">
            <v>02</v>
          </cell>
          <cell r="W131" t="str">
            <v>22/09/2009</v>
          </cell>
          <cell r="X131" t="str">
            <v>001</v>
          </cell>
          <cell r="Y131">
            <v>240</v>
          </cell>
          <cell r="Z131">
            <v>0</v>
          </cell>
          <cell r="AA131" t="str">
            <v>113.06.3</v>
          </cell>
          <cell r="AB131" t="str">
            <v>1</v>
          </cell>
          <cell r="AC131" t="str">
            <v>02</v>
          </cell>
          <cell r="AD131" t="str">
            <v>23/09/2009</v>
          </cell>
          <cell r="AE131" t="str">
            <v>001</v>
          </cell>
          <cell r="AF131">
            <v>240</v>
          </cell>
          <cell r="AG131">
            <v>0</v>
          </cell>
          <cell r="AH131" t="str">
            <v>113.06.3</v>
          </cell>
          <cell r="AI131" t="str">
            <v>1</v>
          </cell>
          <cell r="AJ131" t="str">
            <v>02</v>
          </cell>
          <cell r="AK131" t="str">
            <v>24/09/2009</v>
          </cell>
          <cell r="AL131" t="str">
            <v>001</v>
          </cell>
          <cell r="AM131">
            <v>240</v>
          </cell>
          <cell r="AN131">
            <v>0</v>
          </cell>
          <cell r="AO131" t="str">
            <v>113.06.3</v>
          </cell>
          <cell r="AP131" t="str">
            <v>1</v>
          </cell>
          <cell r="AQ131" t="str">
            <v>02</v>
          </cell>
          <cell r="AR131" t="str">
            <v>25/09/2009</v>
          </cell>
          <cell r="AS131" t="str">
            <v>001</v>
          </cell>
          <cell r="AT131">
            <v>240</v>
          </cell>
          <cell r="AU131">
            <v>0</v>
          </cell>
        </row>
        <row r="132">
          <cell r="M132" t="str">
            <v>113.03.3</v>
          </cell>
          <cell r="N132" t="str">
            <v>1</v>
          </cell>
          <cell r="O132" t="str">
            <v>02</v>
          </cell>
          <cell r="P132" t="str">
            <v>21/09/2009</v>
          </cell>
          <cell r="Q132" t="str">
            <v>001</v>
          </cell>
          <cell r="R132">
            <v>240</v>
          </cell>
          <cell r="S132">
            <v>0</v>
          </cell>
          <cell r="T132" t="str">
            <v>113.03.3</v>
          </cell>
          <cell r="U132" t="str">
            <v>1</v>
          </cell>
          <cell r="V132" t="str">
            <v>02</v>
          </cell>
          <cell r="W132" t="str">
            <v>22/09/2009</v>
          </cell>
          <cell r="X132" t="str">
            <v>001</v>
          </cell>
          <cell r="Y132">
            <v>240</v>
          </cell>
          <cell r="Z132">
            <v>0</v>
          </cell>
          <cell r="AA132" t="str">
            <v>113.03.3</v>
          </cell>
          <cell r="AB132" t="str">
            <v>1</v>
          </cell>
          <cell r="AC132" t="str">
            <v>02</v>
          </cell>
          <cell r="AD132" t="str">
            <v>23/09/2009</v>
          </cell>
          <cell r="AE132" t="str">
            <v>001</v>
          </cell>
          <cell r="AF132">
            <v>240</v>
          </cell>
          <cell r="AG132">
            <v>0</v>
          </cell>
          <cell r="AH132" t="str">
            <v>113.03.3</v>
          </cell>
          <cell r="AI132" t="str">
            <v>1</v>
          </cell>
          <cell r="AJ132" t="str">
            <v>02</v>
          </cell>
          <cell r="AK132" t="str">
            <v>24/09/2009</v>
          </cell>
          <cell r="AL132" t="str">
            <v>001</v>
          </cell>
          <cell r="AM132">
            <v>240</v>
          </cell>
          <cell r="AN132">
            <v>0</v>
          </cell>
          <cell r="AO132" t="str">
            <v>113.03.3</v>
          </cell>
          <cell r="AP132" t="str">
            <v>1</v>
          </cell>
          <cell r="AQ132" t="str">
            <v>02</v>
          </cell>
          <cell r="AR132" t="str">
            <v>25/09/2009</v>
          </cell>
          <cell r="AS132" t="str">
            <v>001</v>
          </cell>
          <cell r="AT132">
            <v>240</v>
          </cell>
          <cell r="AU132">
            <v>0</v>
          </cell>
        </row>
        <row r="133">
          <cell r="M133" t="str">
            <v>122.01.3.22</v>
          </cell>
          <cell r="N133" t="str">
            <v>1</v>
          </cell>
          <cell r="O133" t="str">
            <v>02</v>
          </cell>
          <cell r="P133" t="str">
            <v>21/09/2009</v>
          </cell>
          <cell r="Q133" t="str">
            <v>001</v>
          </cell>
          <cell r="R133">
            <v>240</v>
          </cell>
          <cell r="S133">
            <v>0</v>
          </cell>
          <cell r="T133" t="str">
            <v>122.01.3.22</v>
          </cell>
          <cell r="U133" t="str">
            <v>1</v>
          </cell>
          <cell r="V133" t="str">
            <v>02</v>
          </cell>
          <cell r="W133" t="str">
            <v>22/09/2009</v>
          </cell>
          <cell r="X133" t="str">
            <v>001</v>
          </cell>
          <cell r="Y133">
            <v>240</v>
          </cell>
          <cell r="Z133">
            <v>0</v>
          </cell>
          <cell r="AA133" t="str">
            <v>122.01.3.22</v>
          </cell>
          <cell r="AB133" t="str">
            <v>1</v>
          </cell>
          <cell r="AC133" t="str">
            <v>02</v>
          </cell>
          <cell r="AD133" t="str">
            <v>23/09/2009</v>
          </cell>
          <cell r="AE133" t="str">
            <v>001</v>
          </cell>
          <cell r="AF133">
            <v>240</v>
          </cell>
          <cell r="AG133">
            <v>0</v>
          </cell>
          <cell r="AH133" t="str">
            <v>122.01.3.22</v>
          </cell>
          <cell r="AI133" t="str">
            <v>1</v>
          </cell>
          <cell r="AJ133" t="str">
            <v>02</v>
          </cell>
          <cell r="AK133" t="str">
            <v>24/09/2009</v>
          </cell>
          <cell r="AL133" t="str">
            <v>001</v>
          </cell>
          <cell r="AM133">
            <v>240</v>
          </cell>
          <cell r="AN133">
            <v>0</v>
          </cell>
          <cell r="AO133" t="str">
            <v>122.01.3.22</v>
          </cell>
          <cell r="AP133" t="str">
            <v>1</v>
          </cell>
          <cell r="AQ133" t="str">
            <v>02</v>
          </cell>
          <cell r="AR133" t="str">
            <v>25/09/2009</v>
          </cell>
          <cell r="AS133" t="str">
            <v>001</v>
          </cell>
          <cell r="AT133">
            <v>240</v>
          </cell>
          <cell r="AU133">
            <v>0</v>
          </cell>
        </row>
        <row r="134">
          <cell r="M134" t="str">
            <v>122.04.3.22</v>
          </cell>
          <cell r="N134" t="str">
            <v>1</v>
          </cell>
          <cell r="O134" t="str">
            <v>02</v>
          </cell>
          <cell r="P134" t="str">
            <v>21/09/2009</v>
          </cell>
          <cell r="Q134" t="str">
            <v>001</v>
          </cell>
          <cell r="R134">
            <v>240</v>
          </cell>
          <cell r="S134">
            <v>0</v>
          </cell>
          <cell r="T134" t="str">
            <v>122.04.3.22</v>
          </cell>
          <cell r="U134" t="str">
            <v>1</v>
          </cell>
          <cell r="V134" t="str">
            <v>02</v>
          </cell>
          <cell r="W134" t="str">
            <v>22/09/2009</v>
          </cell>
          <cell r="X134" t="str">
            <v>001</v>
          </cell>
          <cell r="Y134">
            <v>240</v>
          </cell>
          <cell r="Z134">
            <v>0</v>
          </cell>
          <cell r="AA134" t="str">
            <v>122.04.3.22</v>
          </cell>
          <cell r="AB134" t="str">
            <v>1</v>
          </cell>
          <cell r="AC134" t="str">
            <v>02</v>
          </cell>
          <cell r="AD134" t="str">
            <v>23/09/2009</v>
          </cell>
          <cell r="AE134" t="str">
            <v>001</v>
          </cell>
          <cell r="AF134">
            <v>240</v>
          </cell>
          <cell r="AG134">
            <v>0</v>
          </cell>
          <cell r="AH134" t="str">
            <v>122.04.3.22</v>
          </cell>
          <cell r="AI134" t="str">
            <v>1</v>
          </cell>
          <cell r="AJ134" t="str">
            <v>02</v>
          </cell>
          <cell r="AK134" t="str">
            <v>24/09/2009</v>
          </cell>
          <cell r="AL134" t="str">
            <v>001</v>
          </cell>
          <cell r="AM134">
            <v>240</v>
          </cell>
          <cell r="AN134">
            <v>0</v>
          </cell>
          <cell r="AO134" t="str">
            <v>122.04.3.22</v>
          </cell>
          <cell r="AP134" t="str">
            <v>1</v>
          </cell>
          <cell r="AQ134" t="str">
            <v>02</v>
          </cell>
          <cell r="AR134" t="str">
            <v>25/09/2009</v>
          </cell>
          <cell r="AS134" t="str">
            <v>001</v>
          </cell>
          <cell r="AT134">
            <v>240</v>
          </cell>
          <cell r="AU134">
            <v>0</v>
          </cell>
        </row>
        <row r="135">
          <cell r="M135" t="str">
            <v>131.01.3</v>
          </cell>
          <cell r="N135" t="str">
            <v>1</v>
          </cell>
          <cell r="O135" t="str">
            <v>02</v>
          </cell>
          <cell r="P135" t="str">
            <v>21/09/2009</v>
          </cell>
          <cell r="Q135" t="str">
            <v>001</v>
          </cell>
          <cell r="R135">
            <v>240</v>
          </cell>
          <cell r="S135">
            <v>0</v>
          </cell>
          <cell r="T135" t="str">
            <v>131.01.3</v>
          </cell>
          <cell r="U135" t="str">
            <v>1</v>
          </cell>
          <cell r="V135" t="str">
            <v>02</v>
          </cell>
          <cell r="W135" t="str">
            <v>22/09/2009</v>
          </cell>
          <cell r="X135" t="str">
            <v>001</v>
          </cell>
          <cell r="Y135">
            <v>240</v>
          </cell>
          <cell r="Z135">
            <v>0</v>
          </cell>
          <cell r="AA135" t="str">
            <v>131.01.3</v>
          </cell>
          <cell r="AB135" t="str">
            <v>1</v>
          </cell>
          <cell r="AC135" t="str">
            <v>02</v>
          </cell>
          <cell r="AD135" t="str">
            <v>23/09/2009</v>
          </cell>
          <cell r="AE135" t="str">
            <v>001</v>
          </cell>
          <cell r="AF135">
            <v>240</v>
          </cell>
          <cell r="AG135">
            <v>0</v>
          </cell>
          <cell r="AH135" t="str">
            <v>131.01.3</v>
          </cell>
          <cell r="AI135" t="str">
            <v>1</v>
          </cell>
          <cell r="AJ135" t="str">
            <v>02</v>
          </cell>
          <cell r="AK135" t="str">
            <v>24/09/2009</v>
          </cell>
          <cell r="AL135" t="str">
            <v>001</v>
          </cell>
          <cell r="AM135">
            <v>240</v>
          </cell>
          <cell r="AN135">
            <v>0</v>
          </cell>
          <cell r="AO135" t="str">
            <v>131.01.3</v>
          </cell>
          <cell r="AP135" t="str">
            <v>1</v>
          </cell>
          <cell r="AQ135" t="str">
            <v>02</v>
          </cell>
          <cell r="AR135" t="str">
            <v>25/09/2009</v>
          </cell>
          <cell r="AS135" t="str">
            <v>001</v>
          </cell>
          <cell r="AT135">
            <v>240</v>
          </cell>
          <cell r="AU135">
            <v>0</v>
          </cell>
        </row>
        <row r="136">
          <cell r="M136" t="str">
            <v>131.99.3</v>
          </cell>
          <cell r="N136" t="str">
            <v>1</v>
          </cell>
          <cell r="O136" t="str">
            <v>02</v>
          </cell>
          <cell r="P136" t="str">
            <v>21/09/2009</v>
          </cell>
          <cell r="Q136" t="str">
            <v>001</v>
          </cell>
          <cell r="R136">
            <v>240</v>
          </cell>
          <cell r="S136">
            <v>0</v>
          </cell>
          <cell r="T136" t="str">
            <v>131.99.3</v>
          </cell>
          <cell r="U136" t="str">
            <v>1</v>
          </cell>
          <cell r="V136" t="str">
            <v>02</v>
          </cell>
          <cell r="W136" t="str">
            <v>22/09/2009</v>
          </cell>
          <cell r="X136" t="str">
            <v>001</v>
          </cell>
          <cell r="Y136">
            <v>240</v>
          </cell>
          <cell r="Z136">
            <v>0</v>
          </cell>
          <cell r="AA136" t="str">
            <v>131.99.3</v>
          </cell>
          <cell r="AB136" t="str">
            <v>1</v>
          </cell>
          <cell r="AC136" t="str">
            <v>02</v>
          </cell>
          <cell r="AD136" t="str">
            <v>23/09/2009</v>
          </cell>
          <cell r="AE136" t="str">
            <v>001</v>
          </cell>
          <cell r="AF136">
            <v>240</v>
          </cell>
          <cell r="AG136">
            <v>0</v>
          </cell>
          <cell r="AH136" t="str">
            <v>131.99.3</v>
          </cell>
          <cell r="AI136" t="str">
            <v>1</v>
          </cell>
          <cell r="AJ136" t="str">
            <v>02</v>
          </cell>
          <cell r="AK136" t="str">
            <v>24/09/2009</v>
          </cell>
          <cell r="AL136" t="str">
            <v>001</v>
          </cell>
          <cell r="AM136">
            <v>240</v>
          </cell>
          <cell r="AN136">
            <v>0</v>
          </cell>
          <cell r="AO136" t="str">
            <v>131.99.3</v>
          </cell>
          <cell r="AP136" t="str">
            <v>1</v>
          </cell>
          <cell r="AQ136" t="str">
            <v>02</v>
          </cell>
          <cell r="AR136" t="str">
            <v>25/09/2009</v>
          </cell>
          <cell r="AS136" t="str">
            <v>001</v>
          </cell>
          <cell r="AT136">
            <v>240</v>
          </cell>
          <cell r="AU136">
            <v>0</v>
          </cell>
        </row>
        <row r="140">
          <cell r="M140" t="str">
            <v>111.01.3.22</v>
          </cell>
          <cell r="N140" t="str">
            <v>1</v>
          </cell>
          <cell r="O140" t="str">
            <v>02</v>
          </cell>
          <cell r="P140" t="str">
            <v>21/09/2009</v>
          </cell>
          <cell r="Q140" t="str">
            <v>001</v>
          </cell>
          <cell r="R140">
            <v>240</v>
          </cell>
          <cell r="S140">
            <v>0</v>
          </cell>
          <cell r="T140" t="str">
            <v>111.01.3.22</v>
          </cell>
          <cell r="U140" t="str">
            <v>1</v>
          </cell>
          <cell r="V140" t="str">
            <v>02</v>
          </cell>
          <cell r="W140" t="str">
            <v>22/09/2009</v>
          </cell>
          <cell r="X140" t="str">
            <v>001</v>
          </cell>
          <cell r="Y140">
            <v>240</v>
          </cell>
          <cell r="Z140">
            <v>0</v>
          </cell>
          <cell r="AA140" t="str">
            <v>111.01.3.22</v>
          </cell>
          <cell r="AB140" t="str">
            <v>1</v>
          </cell>
          <cell r="AC140" t="str">
            <v>02</v>
          </cell>
          <cell r="AD140" t="str">
            <v>23/09/2009</v>
          </cell>
          <cell r="AE140" t="str">
            <v>001</v>
          </cell>
          <cell r="AF140">
            <v>240</v>
          </cell>
          <cell r="AG140">
            <v>0</v>
          </cell>
          <cell r="AH140" t="str">
            <v>111.01.3.22</v>
          </cell>
          <cell r="AI140" t="str">
            <v>1</v>
          </cell>
          <cell r="AJ140" t="str">
            <v>02</v>
          </cell>
          <cell r="AK140" t="str">
            <v>24/09/2009</v>
          </cell>
          <cell r="AL140" t="str">
            <v>001</v>
          </cell>
          <cell r="AM140">
            <v>240</v>
          </cell>
          <cell r="AN140">
            <v>0</v>
          </cell>
          <cell r="AO140" t="str">
            <v>111.01.3.22</v>
          </cell>
          <cell r="AP140" t="str">
            <v>1</v>
          </cell>
          <cell r="AQ140" t="str">
            <v>02</v>
          </cell>
          <cell r="AR140" t="str">
            <v>25/09/2009</v>
          </cell>
          <cell r="AS140" t="str">
            <v>001</v>
          </cell>
          <cell r="AT140">
            <v>240</v>
          </cell>
          <cell r="AU140">
            <v>0</v>
          </cell>
        </row>
        <row r="141">
          <cell r="M141" t="str">
            <v>211.16.3</v>
          </cell>
          <cell r="N141" t="str">
            <v>1</v>
          </cell>
          <cell r="O141" t="str">
            <v>02</v>
          </cell>
          <cell r="P141" t="str">
            <v>21/09/2009</v>
          </cell>
          <cell r="Q141" t="str">
            <v>001</v>
          </cell>
          <cell r="R141">
            <v>240</v>
          </cell>
          <cell r="S141">
            <v>0</v>
          </cell>
          <cell r="T141" t="str">
            <v>211.16.3</v>
          </cell>
          <cell r="U141" t="str">
            <v>1</v>
          </cell>
          <cell r="V141" t="str">
            <v>02</v>
          </cell>
          <cell r="W141" t="str">
            <v>22/09/2009</v>
          </cell>
          <cell r="X141" t="str">
            <v>001</v>
          </cell>
          <cell r="Y141">
            <v>240</v>
          </cell>
          <cell r="Z141">
            <v>0</v>
          </cell>
          <cell r="AA141" t="str">
            <v>211.16.3</v>
          </cell>
          <cell r="AB141" t="str">
            <v>1</v>
          </cell>
          <cell r="AC141" t="str">
            <v>02</v>
          </cell>
          <cell r="AD141" t="str">
            <v>23/09/2009</v>
          </cell>
          <cell r="AE141" t="str">
            <v>001</v>
          </cell>
          <cell r="AF141">
            <v>240</v>
          </cell>
          <cell r="AG141">
            <v>0</v>
          </cell>
          <cell r="AH141" t="str">
            <v>211.16.3</v>
          </cell>
          <cell r="AI141" t="str">
            <v>1</v>
          </cell>
          <cell r="AJ141" t="str">
            <v>02</v>
          </cell>
          <cell r="AK141" t="str">
            <v>24/09/2009</v>
          </cell>
          <cell r="AL141" t="str">
            <v>001</v>
          </cell>
          <cell r="AM141">
            <v>240</v>
          </cell>
          <cell r="AN141">
            <v>0</v>
          </cell>
          <cell r="AO141" t="str">
            <v>211.16.3</v>
          </cell>
          <cell r="AP141" t="str">
            <v>1</v>
          </cell>
          <cell r="AQ141" t="str">
            <v>02</v>
          </cell>
          <cell r="AR141" t="str">
            <v>25/09/2009</v>
          </cell>
          <cell r="AS141" t="str">
            <v>001</v>
          </cell>
          <cell r="AT141">
            <v>240</v>
          </cell>
          <cell r="AU141">
            <v>0</v>
          </cell>
        </row>
        <row r="142">
          <cell r="M142" t="str">
            <v>211.17.3</v>
          </cell>
          <cell r="N142" t="str">
            <v>1</v>
          </cell>
          <cell r="O142" t="str">
            <v>02</v>
          </cell>
          <cell r="P142" t="str">
            <v>21/09/2009</v>
          </cell>
          <cell r="Q142" t="str">
            <v>001</v>
          </cell>
          <cell r="R142">
            <v>240</v>
          </cell>
          <cell r="S142">
            <v>0</v>
          </cell>
          <cell r="T142" t="str">
            <v>211.17.3</v>
          </cell>
          <cell r="U142" t="str">
            <v>1</v>
          </cell>
          <cell r="V142" t="str">
            <v>02</v>
          </cell>
          <cell r="W142" t="str">
            <v>22/09/2009</v>
          </cell>
          <cell r="X142" t="str">
            <v>001</v>
          </cell>
          <cell r="Y142">
            <v>240</v>
          </cell>
          <cell r="Z142">
            <v>0</v>
          </cell>
          <cell r="AA142" t="str">
            <v>211.17.3</v>
          </cell>
          <cell r="AB142" t="str">
            <v>1</v>
          </cell>
          <cell r="AC142" t="str">
            <v>02</v>
          </cell>
          <cell r="AD142" t="str">
            <v>23/09/2009</v>
          </cell>
          <cell r="AE142" t="str">
            <v>001</v>
          </cell>
          <cell r="AF142">
            <v>240</v>
          </cell>
          <cell r="AG142">
            <v>0</v>
          </cell>
          <cell r="AH142" t="str">
            <v>211.17.3</v>
          </cell>
          <cell r="AI142" t="str">
            <v>1</v>
          </cell>
          <cell r="AJ142" t="str">
            <v>02</v>
          </cell>
          <cell r="AK142" t="str">
            <v>24/09/2009</v>
          </cell>
          <cell r="AL142" t="str">
            <v>001</v>
          </cell>
          <cell r="AM142">
            <v>240</v>
          </cell>
          <cell r="AN142">
            <v>0</v>
          </cell>
          <cell r="AO142" t="str">
            <v>211.17.3</v>
          </cell>
          <cell r="AP142" t="str">
            <v>1</v>
          </cell>
          <cell r="AQ142" t="str">
            <v>02</v>
          </cell>
          <cell r="AR142" t="str">
            <v>25/09/2009</v>
          </cell>
          <cell r="AS142" t="str">
            <v>001</v>
          </cell>
          <cell r="AT142">
            <v>240</v>
          </cell>
          <cell r="AU142">
            <v>0</v>
          </cell>
        </row>
        <row r="143">
          <cell r="M143" t="str">
            <v>230.99.3</v>
          </cell>
          <cell r="N143" t="str">
            <v>1</v>
          </cell>
          <cell r="O143" t="str">
            <v>02</v>
          </cell>
          <cell r="P143" t="str">
            <v>21/09/2009</v>
          </cell>
          <cell r="Q143" t="str">
            <v>001</v>
          </cell>
          <cell r="R143">
            <v>240</v>
          </cell>
          <cell r="S143">
            <v>0</v>
          </cell>
          <cell r="T143" t="str">
            <v>230.99.3</v>
          </cell>
          <cell r="U143" t="str">
            <v>1</v>
          </cell>
          <cell r="V143" t="str">
            <v>02</v>
          </cell>
          <cell r="W143" t="str">
            <v>22/09/2009</v>
          </cell>
          <cell r="X143" t="str">
            <v>001</v>
          </cell>
          <cell r="Y143">
            <v>240</v>
          </cell>
          <cell r="Z143">
            <v>0</v>
          </cell>
          <cell r="AA143" t="str">
            <v>230.99.3</v>
          </cell>
          <cell r="AB143" t="str">
            <v>1</v>
          </cell>
          <cell r="AC143" t="str">
            <v>02</v>
          </cell>
          <cell r="AD143" t="str">
            <v>23/09/2009</v>
          </cell>
          <cell r="AE143" t="str">
            <v>001</v>
          </cell>
          <cell r="AF143">
            <v>240</v>
          </cell>
          <cell r="AG143">
            <v>0</v>
          </cell>
          <cell r="AH143" t="str">
            <v>230.99.3</v>
          </cell>
          <cell r="AI143" t="str">
            <v>1</v>
          </cell>
          <cell r="AJ143" t="str">
            <v>02</v>
          </cell>
          <cell r="AK143" t="str">
            <v>24/09/2009</v>
          </cell>
          <cell r="AL143" t="str">
            <v>001</v>
          </cell>
          <cell r="AM143">
            <v>240</v>
          </cell>
          <cell r="AN143">
            <v>0</v>
          </cell>
          <cell r="AO143" t="str">
            <v>230.99.3</v>
          </cell>
          <cell r="AP143" t="str">
            <v>1</v>
          </cell>
          <cell r="AQ143" t="str">
            <v>02</v>
          </cell>
          <cell r="AR143" t="str">
            <v>25/09/2009</v>
          </cell>
          <cell r="AS143" t="str">
            <v>001</v>
          </cell>
          <cell r="AT143">
            <v>240</v>
          </cell>
          <cell r="AU143">
            <v>0</v>
          </cell>
        </row>
        <row r="151">
          <cell r="M151" t="str">
            <v>211.01.2.22</v>
          </cell>
          <cell r="N151" t="str">
            <v>1</v>
          </cell>
          <cell r="O151" t="str">
            <v>02</v>
          </cell>
          <cell r="P151" t="str">
            <v>21/09/2009</v>
          </cell>
          <cell r="Q151" t="str">
            <v>020</v>
          </cell>
          <cell r="R151">
            <v>240</v>
          </cell>
          <cell r="S151">
            <v>0</v>
          </cell>
          <cell r="T151" t="str">
            <v>211.01.2.22</v>
          </cell>
          <cell r="U151" t="str">
            <v>1</v>
          </cell>
          <cell r="V151" t="str">
            <v>02</v>
          </cell>
          <cell r="W151" t="str">
            <v>22/09/2009</v>
          </cell>
          <cell r="X151" t="str">
            <v>020</v>
          </cell>
          <cell r="Y151">
            <v>240</v>
          </cell>
          <cell r="Z151">
            <v>0</v>
          </cell>
          <cell r="AA151" t="str">
            <v>211.01.2.22</v>
          </cell>
          <cell r="AB151" t="str">
            <v>1</v>
          </cell>
          <cell r="AC151" t="str">
            <v>02</v>
          </cell>
          <cell r="AD151" t="str">
            <v>23/09/2009</v>
          </cell>
          <cell r="AE151" t="str">
            <v>020</v>
          </cell>
          <cell r="AF151">
            <v>240</v>
          </cell>
          <cell r="AG151">
            <v>0</v>
          </cell>
          <cell r="AH151" t="str">
            <v>211.01.2.22</v>
          </cell>
          <cell r="AI151" t="str">
            <v>1</v>
          </cell>
          <cell r="AJ151" t="str">
            <v>02</v>
          </cell>
          <cell r="AK151" t="str">
            <v>24/09/2009</v>
          </cell>
          <cell r="AL151" t="str">
            <v>020</v>
          </cell>
          <cell r="AM151">
            <v>240</v>
          </cell>
          <cell r="AN151">
            <v>0</v>
          </cell>
          <cell r="AO151" t="str">
            <v>211.01.2.22</v>
          </cell>
          <cell r="AP151" t="str">
            <v>1</v>
          </cell>
          <cell r="AQ151" t="str">
            <v>02</v>
          </cell>
          <cell r="AR151" t="str">
            <v>25/09/2009</v>
          </cell>
          <cell r="AS151" t="str">
            <v>020</v>
          </cell>
          <cell r="AT151">
            <v>240</v>
          </cell>
          <cell r="AU151">
            <v>0</v>
          </cell>
        </row>
        <row r="152">
          <cell r="M152" t="str">
            <v>211.03.2.22</v>
          </cell>
          <cell r="N152" t="str">
            <v>1</v>
          </cell>
          <cell r="O152" t="str">
            <v>02</v>
          </cell>
          <cell r="P152" t="str">
            <v>21/09/2009</v>
          </cell>
          <cell r="Q152" t="str">
            <v>020</v>
          </cell>
          <cell r="R152">
            <v>240</v>
          </cell>
          <cell r="S152">
            <v>0</v>
          </cell>
          <cell r="T152" t="str">
            <v>211.03.2.22</v>
          </cell>
          <cell r="U152" t="str">
            <v>1</v>
          </cell>
          <cell r="V152" t="str">
            <v>02</v>
          </cell>
          <cell r="W152" t="str">
            <v>22/09/2009</v>
          </cell>
          <cell r="X152" t="str">
            <v>020</v>
          </cell>
          <cell r="Y152">
            <v>240</v>
          </cell>
          <cell r="Z152">
            <v>0</v>
          </cell>
          <cell r="AA152" t="str">
            <v>211.03.2.22</v>
          </cell>
          <cell r="AB152" t="str">
            <v>1</v>
          </cell>
          <cell r="AC152" t="str">
            <v>02</v>
          </cell>
          <cell r="AD152" t="str">
            <v>23/09/2009</v>
          </cell>
          <cell r="AE152" t="str">
            <v>020</v>
          </cell>
          <cell r="AF152">
            <v>240</v>
          </cell>
          <cell r="AG152">
            <v>0</v>
          </cell>
          <cell r="AH152" t="str">
            <v>211.03.2.22</v>
          </cell>
          <cell r="AI152" t="str">
            <v>1</v>
          </cell>
          <cell r="AJ152" t="str">
            <v>02</v>
          </cell>
          <cell r="AK152" t="str">
            <v>24/09/2009</v>
          </cell>
          <cell r="AL152" t="str">
            <v>020</v>
          </cell>
          <cell r="AM152">
            <v>240</v>
          </cell>
          <cell r="AN152">
            <v>0</v>
          </cell>
          <cell r="AO152" t="str">
            <v>211.03.2.22</v>
          </cell>
          <cell r="AP152" t="str">
            <v>1</v>
          </cell>
          <cell r="AQ152" t="str">
            <v>02</v>
          </cell>
          <cell r="AR152" t="str">
            <v>25/09/2009</v>
          </cell>
          <cell r="AS152" t="str">
            <v>020</v>
          </cell>
          <cell r="AT152">
            <v>240</v>
          </cell>
          <cell r="AU152">
            <v>0</v>
          </cell>
        </row>
        <row r="153">
          <cell r="M153" t="str">
            <v>211.04.2.22</v>
          </cell>
          <cell r="N153" t="str">
            <v>1</v>
          </cell>
          <cell r="O153" t="str">
            <v>02</v>
          </cell>
          <cell r="P153" t="str">
            <v>21/09/2009</v>
          </cell>
          <cell r="Q153" t="str">
            <v>020</v>
          </cell>
          <cell r="R153">
            <v>240</v>
          </cell>
          <cell r="S153">
            <v>0</v>
          </cell>
          <cell r="T153" t="str">
            <v>211.04.2.22</v>
          </cell>
          <cell r="U153" t="str">
            <v>1</v>
          </cell>
          <cell r="V153" t="str">
            <v>02</v>
          </cell>
          <cell r="W153" t="str">
            <v>22/09/2009</v>
          </cell>
          <cell r="X153" t="str">
            <v>020</v>
          </cell>
          <cell r="Y153">
            <v>240</v>
          </cell>
          <cell r="Z153">
            <v>0</v>
          </cell>
          <cell r="AA153" t="str">
            <v>211.04.2.22</v>
          </cell>
          <cell r="AB153" t="str">
            <v>1</v>
          </cell>
          <cell r="AC153" t="str">
            <v>02</v>
          </cell>
          <cell r="AD153" t="str">
            <v>23/09/2009</v>
          </cell>
          <cell r="AE153" t="str">
            <v>020</v>
          </cell>
          <cell r="AF153">
            <v>240</v>
          </cell>
          <cell r="AG153">
            <v>0</v>
          </cell>
          <cell r="AH153" t="str">
            <v>211.04.2.22</v>
          </cell>
          <cell r="AI153" t="str">
            <v>1</v>
          </cell>
          <cell r="AJ153" t="str">
            <v>02</v>
          </cell>
          <cell r="AK153" t="str">
            <v>24/09/2009</v>
          </cell>
          <cell r="AL153" t="str">
            <v>020</v>
          </cell>
          <cell r="AM153">
            <v>240</v>
          </cell>
          <cell r="AN153">
            <v>0</v>
          </cell>
          <cell r="AO153" t="str">
            <v>211.04.2.22</v>
          </cell>
          <cell r="AP153" t="str">
            <v>1</v>
          </cell>
          <cell r="AQ153" t="str">
            <v>02</v>
          </cell>
          <cell r="AR153" t="str">
            <v>25/09/2009</v>
          </cell>
          <cell r="AS153" t="str">
            <v>020</v>
          </cell>
          <cell r="AT153">
            <v>240</v>
          </cell>
          <cell r="AU153">
            <v>0</v>
          </cell>
        </row>
        <row r="154">
          <cell r="M154" t="str">
            <v>211.06.2</v>
          </cell>
          <cell r="N154" t="str">
            <v>1</v>
          </cell>
          <cell r="O154" t="str">
            <v>02</v>
          </cell>
          <cell r="P154" t="str">
            <v>21/09/2009</v>
          </cell>
          <cell r="Q154" t="str">
            <v>020</v>
          </cell>
          <cell r="R154">
            <v>240</v>
          </cell>
          <cell r="S154">
            <v>0</v>
          </cell>
          <cell r="T154" t="str">
            <v>211.06.2</v>
          </cell>
          <cell r="U154" t="str">
            <v>1</v>
          </cell>
          <cell r="V154" t="str">
            <v>02</v>
          </cell>
          <cell r="W154" t="str">
            <v>22/09/2009</v>
          </cell>
          <cell r="X154" t="str">
            <v>020</v>
          </cell>
          <cell r="Y154">
            <v>240</v>
          </cell>
          <cell r="Z154">
            <v>0</v>
          </cell>
          <cell r="AA154" t="str">
            <v>211.06.2</v>
          </cell>
          <cell r="AB154" t="str">
            <v>1</v>
          </cell>
          <cell r="AC154" t="str">
            <v>02</v>
          </cell>
          <cell r="AD154" t="str">
            <v>23/09/2009</v>
          </cell>
          <cell r="AE154" t="str">
            <v>020</v>
          </cell>
          <cell r="AF154">
            <v>240</v>
          </cell>
          <cell r="AG154">
            <v>0</v>
          </cell>
          <cell r="AH154" t="str">
            <v>211.06.2</v>
          </cell>
          <cell r="AI154" t="str">
            <v>1</v>
          </cell>
          <cell r="AJ154" t="str">
            <v>02</v>
          </cell>
          <cell r="AK154" t="str">
            <v>24/09/2009</v>
          </cell>
          <cell r="AL154" t="str">
            <v>020</v>
          </cell>
          <cell r="AM154">
            <v>240</v>
          </cell>
          <cell r="AN154">
            <v>0</v>
          </cell>
          <cell r="AO154" t="str">
            <v>211.06.2</v>
          </cell>
          <cell r="AP154" t="str">
            <v>1</v>
          </cell>
          <cell r="AQ154" t="str">
            <v>02</v>
          </cell>
          <cell r="AR154" t="str">
            <v>25/09/2009</v>
          </cell>
          <cell r="AS154" t="str">
            <v>020</v>
          </cell>
          <cell r="AT154">
            <v>240</v>
          </cell>
          <cell r="AU154">
            <v>0</v>
          </cell>
        </row>
        <row r="155">
          <cell r="M155" t="str">
            <v>211.07.2</v>
          </cell>
          <cell r="N155" t="str">
            <v>1</v>
          </cell>
          <cell r="O155" t="str">
            <v>02</v>
          </cell>
          <cell r="P155" t="str">
            <v>21/09/2009</v>
          </cell>
          <cell r="Q155" t="str">
            <v>020</v>
          </cell>
          <cell r="R155">
            <v>240</v>
          </cell>
          <cell r="S155">
            <v>0</v>
          </cell>
          <cell r="T155" t="str">
            <v>211.07.2</v>
          </cell>
          <cell r="U155" t="str">
            <v>1</v>
          </cell>
          <cell r="V155" t="str">
            <v>02</v>
          </cell>
          <cell r="W155" t="str">
            <v>22/09/2009</v>
          </cell>
          <cell r="X155" t="str">
            <v>020</v>
          </cell>
          <cell r="Y155">
            <v>240</v>
          </cell>
          <cell r="Z155">
            <v>0</v>
          </cell>
          <cell r="AA155" t="str">
            <v>211.07.2</v>
          </cell>
          <cell r="AB155" t="str">
            <v>1</v>
          </cell>
          <cell r="AC155" t="str">
            <v>02</v>
          </cell>
          <cell r="AD155" t="str">
            <v>23/09/2009</v>
          </cell>
          <cell r="AE155" t="str">
            <v>020</v>
          </cell>
          <cell r="AF155">
            <v>240</v>
          </cell>
          <cell r="AG155">
            <v>0</v>
          </cell>
          <cell r="AH155" t="str">
            <v>211.07.2</v>
          </cell>
          <cell r="AI155" t="str">
            <v>1</v>
          </cell>
          <cell r="AJ155" t="str">
            <v>02</v>
          </cell>
          <cell r="AK155" t="str">
            <v>24/09/2009</v>
          </cell>
          <cell r="AL155" t="str">
            <v>020</v>
          </cell>
          <cell r="AM155">
            <v>240</v>
          </cell>
          <cell r="AN155">
            <v>0</v>
          </cell>
          <cell r="AO155" t="str">
            <v>211.07.2</v>
          </cell>
          <cell r="AP155" t="str">
            <v>1</v>
          </cell>
          <cell r="AQ155" t="str">
            <v>02</v>
          </cell>
          <cell r="AR155" t="str">
            <v>25/09/2009</v>
          </cell>
          <cell r="AS155" t="str">
            <v>020</v>
          </cell>
          <cell r="AT155">
            <v>240</v>
          </cell>
          <cell r="AU155">
            <v>0</v>
          </cell>
        </row>
        <row r="156">
          <cell r="M156" t="str">
            <v>211.08.2</v>
          </cell>
          <cell r="N156" t="str">
            <v>1</v>
          </cell>
          <cell r="O156" t="str">
            <v>02</v>
          </cell>
          <cell r="P156" t="str">
            <v>21/09/2009</v>
          </cell>
          <cell r="Q156" t="str">
            <v>020</v>
          </cell>
          <cell r="R156">
            <v>240</v>
          </cell>
          <cell r="S156">
            <v>0</v>
          </cell>
          <cell r="T156" t="str">
            <v>211.08.2</v>
          </cell>
          <cell r="U156" t="str">
            <v>1</v>
          </cell>
          <cell r="V156" t="str">
            <v>02</v>
          </cell>
          <cell r="W156" t="str">
            <v>22/09/2009</v>
          </cell>
          <cell r="X156" t="str">
            <v>020</v>
          </cell>
          <cell r="Y156">
            <v>240</v>
          </cell>
          <cell r="Z156">
            <v>0</v>
          </cell>
          <cell r="AA156" t="str">
            <v>211.08.2</v>
          </cell>
          <cell r="AB156" t="str">
            <v>1</v>
          </cell>
          <cell r="AC156" t="str">
            <v>02</v>
          </cell>
          <cell r="AD156" t="str">
            <v>23/09/2009</v>
          </cell>
          <cell r="AE156" t="str">
            <v>020</v>
          </cell>
          <cell r="AF156">
            <v>240</v>
          </cell>
          <cell r="AG156">
            <v>0</v>
          </cell>
          <cell r="AH156" t="str">
            <v>211.08.2</v>
          </cell>
          <cell r="AI156" t="str">
            <v>1</v>
          </cell>
          <cell r="AJ156" t="str">
            <v>02</v>
          </cell>
          <cell r="AK156" t="str">
            <v>24/09/2009</v>
          </cell>
          <cell r="AL156" t="str">
            <v>020</v>
          </cell>
          <cell r="AM156">
            <v>240</v>
          </cell>
          <cell r="AN156">
            <v>0</v>
          </cell>
          <cell r="AO156" t="str">
            <v>211.08.2</v>
          </cell>
          <cell r="AP156" t="str">
            <v>1</v>
          </cell>
          <cell r="AQ156" t="str">
            <v>02</v>
          </cell>
          <cell r="AR156" t="str">
            <v>25/09/2009</v>
          </cell>
          <cell r="AS156" t="str">
            <v>020</v>
          </cell>
          <cell r="AT156">
            <v>240</v>
          </cell>
          <cell r="AU156">
            <v>0</v>
          </cell>
        </row>
        <row r="157">
          <cell r="M157" t="str">
            <v>211.10.2</v>
          </cell>
          <cell r="N157" t="str">
            <v>1</v>
          </cell>
          <cell r="O157" t="str">
            <v>02</v>
          </cell>
          <cell r="P157" t="str">
            <v>21/09/2009</v>
          </cell>
          <cell r="Q157" t="str">
            <v>020</v>
          </cell>
          <cell r="R157">
            <v>240</v>
          </cell>
          <cell r="S157">
            <v>0</v>
          </cell>
          <cell r="T157" t="str">
            <v>211.10.2</v>
          </cell>
          <cell r="U157" t="str">
            <v>1</v>
          </cell>
          <cell r="V157" t="str">
            <v>02</v>
          </cell>
          <cell r="W157" t="str">
            <v>22/09/2009</v>
          </cell>
          <cell r="X157" t="str">
            <v>020</v>
          </cell>
          <cell r="Y157">
            <v>240</v>
          </cell>
          <cell r="Z157">
            <v>0</v>
          </cell>
          <cell r="AA157" t="str">
            <v>211.10.2</v>
          </cell>
          <cell r="AB157" t="str">
            <v>1</v>
          </cell>
          <cell r="AC157" t="str">
            <v>02</v>
          </cell>
          <cell r="AD157" t="str">
            <v>23/09/2009</v>
          </cell>
          <cell r="AE157" t="str">
            <v>020</v>
          </cell>
          <cell r="AF157">
            <v>240</v>
          </cell>
          <cell r="AG157">
            <v>0</v>
          </cell>
          <cell r="AH157" t="str">
            <v>211.10.2</v>
          </cell>
          <cell r="AI157" t="str">
            <v>1</v>
          </cell>
          <cell r="AJ157" t="str">
            <v>02</v>
          </cell>
          <cell r="AK157" t="str">
            <v>24/09/2009</v>
          </cell>
          <cell r="AL157" t="str">
            <v>020</v>
          </cell>
          <cell r="AM157">
            <v>240</v>
          </cell>
          <cell r="AN157">
            <v>0</v>
          </cell>
          <cell r="AO157" t="str">
            <v>211.10.2</v>
          </cell>
          <cell r="AP157" t="str">
            <v>1</v>
          </cell>
          <cell r="AQ157" t="str">
            <v>02</v>
          </cell>
          <cell r="AR157" t="str">
            <v>25/09/2009</v>
          </cell>
          <cell r="AS157" t="str">
            <v>020</v>
          </cell>
          <cell r="AT157">
            <v>240</v>
          </cell>
          <cell r="AU157">
            <v>0</v>
          </cell>
        </row>
        <row r="158">
          <cell r="M158" t="str">
            <v>211.09.2</v>
          </cell>
          <cell r="N158" t="str">
            <v>1</v>
          </cell>
          <cell r="O158" t="str">
            <v>02</v>
          </cell>
          <cell r="P158" t="str">
            <v>21/09/2009</v>
          </cell>
          <cell r="Q158" t="str">
            <v>020</v>
          </cell>
          <cell r="R158">
            <v>240</v>
          </cell>
          <cell r="S158">
            <v>0</v>
          </cell>
          <cell r="T158" t="str">
            <v>211.09.2</v>
          </cell>
          <cell r="U158" t="str">
            <v>1</v>
          </cell>
          <cell r="V158" t="str">
            <v>02</v>
          </cell>
          <cell r="W158" t="str">
            <v>22/09/2009</v>
          </cell>
          <cell r="X158" t="str">
            <v>020</v>
          </cell>
          <cell r="Y158">
            <v>240</v>
          </cell>
          <cell r="Z158">
            <v>0</v>
          </cell>
          <cell r="AA158" t="str">
            <v>211.09.2</v>
          </cell>
          <cell r="AB158" t="str">
            <v>1</v>
          </cell>
          <cell r="AC158" t="str">
            <v>02</v>
          </cell>
          <cell r="AD158" t="str">
            <v>23/09/2009</v>
          </cell>
          <cell r="AE158" t="str">
            <v>020</v>
          </cell>
          <cell r="AF158">
            <v>240</v>
          </cell>
          <cell r="AG158">
            <v>0</v>
          </cell>
          <cell r="AH158" t="str">
            <v>211.09.2</v>
          </cell>
          <cell r="AI158" t="str">
            <v>1</v>
          </cell>
          <cell r="AJ158" t="str">
            <v>02</v>
          </cell>
          <cell r="AK158" t="str">
            <v>24/09/2009</v>
          </cell>
          <cell r="AL158" t="str">
            <v>020</v>
          </cell>
          <cell r="AM158">
            <v>240</v>
          </cell>
          <cell r="AN158">
            <v>0</v>
          </cell>
          <cell r="AO158" t="str">
            <v>211.09.2</v>
          </cell>
          <cell r="AP158" t="str">
            <v>1</v>
          </cell>
          <cell r="AQ158" t="str">
            <v>02</v>
          </cell>
          <cell r="AR158" t="str">
            <v>25/09/2009</v>
          </cell>
          <cell r="AS158" t="str">
            <v>020</v>
          </cell>
          <cell r="AT158">
            <v>240</v>
          </cell>
          <cell r="AU158">
            <v>0</v>
          </cell>
        </row>
        <row r="159">
          <cell r="M159" t="str">
            <v>211.11.2</v>
          </cell>
          <cell r="N159" t="str">
            <v>1</v>
          </cell>
          <cell r="O159" t="str">
            <v>02</v>
          </cell>
          <cell r="P159" t="str">
            <v>21/09/2009</v>
          </cell>
          <cell r="Q159" t="str">
            <v>020</v>
          </cell>
          <cell r="R159">
            <v>240</v>
          </cell>
          <cell r="S159">
            <v>0</v>
          </cell>
          <cell r="T159" t="str">
            <v>211.11.2</v>
          </cell>
          <cell r="U159" t="str">
            <v>1</v>
          </cell>
          <cell r="V159" t="str">
            <v>02</v>
          </cell>
          <cell r="W159" t="str">
            <v>22/09/2009</v>
          </cell>
          <cell r="X159" t="str">
            <v>020</v>
          </cell>
          <cell r="Y159">
            <v>240</v>
          </cell>
          <cell r="Z159">
            <v>0</v>
          </cell>
          <cell r="AA159" t="str">
            <v>211.11.2</v>
          </cell>
          <cell r="AB159" t="str">
            <v>1</v>
          </cell>
          <cell r="AC159" t="str">
            <v>02</v>
          </cell>
          <cell r="AD159" t="str">
            <v>23/09/2009</v>
          </cell>
          <cell r="AE159" t="str">
            <v>020</v>
          </cell>
          <cell r="AF159">
            <v>240</v>
          </cell>
          <cell r="AG159">
            <v>0</v>
          </cell>
          <cell r="AH159" t="str">
            <v>211.11.2</v>
          </cell>
          <cell r="AI159" t="str">
            <v>1</v>
          </cell>
          <cell r="AJ159" t="str">
            <v>02</v>
          </cell>
          <cell r="AK159" t="str">
            <v>24/09/2009</v>
          </cell>
          <cell r="AL159" t="str">
            <v>020</v>
          </cell>
          <cell r="AM159">
            <v>240</v>
          </cell>
          <cell r="AN159">
            <v>0</v>
          </cell>
          <cell r="AO159" t="str">
            <v>211.11.2</v>
          </cell>
          <cell r="AP159" t="str">
            <v>1</v>
          </cell>
          <cell r="AQ159" t="str">
            <v>02</v>
          </cell>
          <cell r="AR159" t="str">
            <v>25/09/2009</v>
          </cell>
          <cell r="AS159" t="str">
            <v>020</v>
          </cell>
          <cell r="AT159">
            <v>240</v>
          </cell>
          <cell r="AU159">
            <v>0</v>
          </cell>
        </row>
        <row r="160">
          <cell r="M160" t="str">
            <v>211.12.2</v>
          </cell>
          <cell r="N160" t="str">
            <v>1</v>
          </cell>
          <cell r="O160" t="str">
            <v>02</v>
          </cell>
          <cell r="P160" t="str">
            <v>21/09/2009</v>
          </cell>
          <cell r="Q160" t="str">
            <v>020</v>
          </cell>
          <cell r="R160">
            <v>240</v>
          </cell>
          <cell r="S160">
            <v>0</v>
          </cell>
          <cell r="T160" t="str">
            <v>211.12.2</v>
          </cell>
          <cell r="U160" t="str">
            <v>1</v>
          </cell>
          <cell r="V160" t="str">
            <v>02</v>
          </cell>
          <cell r="W160" t="str">
            <v>22/09/2009</v>
          </cell>
          <cell r="X160" t="str">
            <v>020</v>
          </cell>
          <cell r="Y160">
            <v>240</v>
          </cell>
          <cell r="Z160">
            <v>0</v>
          </cell>
          <cell r="AA160" t="str">
            <v>211.12.2</v>
          </cell>
          <cell r="AB160" t="str">
            <v>1</v>
          </cell>
          <cell r="AC160" t="str">
            <v>02</v>
          </cell>
          <cell r="AD160" t="str">
            <v>23/09/2009</v>
          </cell>
          <cell r="AE160" t="str">
            <v>020</v>
          </cell>
          <cell r="AF160">
            <v>240</v>
          </cell>
          <cell r="AG160">
            <v>0</v>
          </cell>
          <cell r="AH160" t="str">
            <v>211.12.2</v>
          </cell>
          <cell r="AI160" t="str">
            <v>1</v>
          </cell>
          <cell r="AJ160" t="str">
            <v>02</v>
          </cell>
          <cell r="AK160" t="str">
            <v>24/09/2009</v>
          </cell>
          <cell r="AL160" t="str">
            <v>020</v>
          </cell>
          <cell r="AM160">
            <v>240</v>
          </cell>
          <cell r="AN160">
            <v>0</v>
          </cell>
          <cell r="AO160" t="str">
            <v>211.12.2</v>
          </cell>
          <cell r="AP160" t="str">
            <v>1</v>
          </cell>
          <cell r="AQ160" t="str">
            <v>02</v>
          </cell>
          <cell r="AR160" t="str">
            <v>25/09/2009</v>
          </cell>
          <cell r="AS160" t="str">
            <v>020</v>
          </cell>
          <cell r="AT160">
            <v>240</v>
          </cell>
          <cell r="AU160">
            <v>0</v>
          </cell>
        </row>
        <row r="161">
          <cell r="M161" t="str">
            <v>211.13.2</v>
          </cell>
          <cell r="N161" t="str">
            <v>1</v>
          </cell>
          <cell r="O161" t="str">
            <v>02</v>
          </cell>
          <cell r="P161" t="str">
            <v>21/09/2009</v>
          </cell>
          <cell r="Q161" t="str">
            <v>020</v>
          </cell>
          <cell r="R161">
            <v>240</v>
          </cell>
          <cell r="S161">
            <v>0</v>
          </cell>
          <cell r="T161" t="str">
            <v>211.13.2</v>
          </cell>
          <cell r="U161" t="str">
            <v>1</v>
          </cell>
          <cell r="V161" t="str">
            <v>02</v>
          </cell>
          <cell r="W161" t="str">
            <v>22/09/2009</v>
          </cell>
          <cell r="X161" t="str">
            <v>020</v>
          </cell>
          <cell r="Y161">
            <v>240</v>
          </cell>
          <cell r="Z161">
            <v>0</v>
          </cell>
          <cell r="AA161" t="str">
            <v>211.13.2</v>
          </cell>
          <cell r="AB161" t="str">
            <v>1</v>
          </cell>
          <cell r="AC161" t="str">
            <v>02</v>
          </cell>
          <cell r="AD161" t="str">
            <v>23/09/2009</v>
          </cell>
          <cell r="AE161" t="str">
            <v>020</v>
          </cell>
          <cell r="AF161">
            <v>240</v>
          </cell>
          <cell r="AG161">
            <v>0</v>
          </cell>
          <cell r="AH161" t="str">
            <v>211.13.2</v>
          </cell>
          <cell r="AI161" t="str">
            <v>1</v>
          </cell>
          <cell r="AJ161" t="str">
            <v>02</v>
          </cell>
          <cell r="AK161" t="str">
            <v>24/09/2009</v>
          </cell>
          <cell r="AL161" t="str">
            <v>020</v>
          </cell>
          <cell r="AM161">
            <v>240</v>
          </cell>
          <cell r="AN161">
            <v>0</v>
          </cell>
          <cell r="AO161" t="str">
            <v>211.13.2</v>
          </cell>
          <cell r="AP161" t="str">
            <v>1</v>
          </cell>
          <cell r="AQ161" t="str">
            <v>02</v>
          </cell>
          <cell r="AR161" t="str">
            <v>25/09/2009</v>
          </cell>
          <cell r="AS161" t="str">
            <v>020</v>
          </cell>
          <cell r="AT161">
            <v>240</v>
          </cell>
          <cell r="AU161">
            <v>0</v>
          </cell>
        </row>
        <row r="162">
          <cell r="M162" t="str">
            <v>211.14.2</v>
          </cell>
          <cell r="N162" t="str">
            <v>1</v>
          </cell>
          <cell r="O162" t="str">
            <v>02</v>
          </cell>
          <cell r="P162" t="str">
            <v>21/09/2009</v>
          </cell>
          <cell r="Q162" t="str">
            <v>020</v>
          </cell>
          <cell r="R162">
            <v>240</v>
          </cell>
          <cell r="S162">
            <v>0</v>
          </cell>
          <cell r="T162" t="str">
            <v>211.14.2</v>
          </cell>
          <cell r="U162" t="str">
            <v>1</v>
          </cell>
          <cell r="V162" t="str">
            <v>02</v>
          </cell>
          <cell r="W162" t="str">
            <v>22/09/2009</v>
          </cell>
          <cell r="X162" t="str">
            <v>020</v>
          </cell>
          <cell r="Y162">
            <v>240</v>
          </cell>
          <cell r="Z162">
            <v>0</v>
          </cell>
          <cell r="AA162" t="str">
            <v>211.14.2</v>
          </cell>
          <cell r="AB162" t="str">
            <v>1</v>
          </cell>
          <cell r="AC162" t="str">
            <v>02</v>
          </cell>
          <cell r="AD162" t="str">
            <v>23/09/2009</v>
          </cell>
          <cell r="AE162" t="str">
            <v>020</v>
          </cell>
          <cell r="AF162">
            <v>240</v>
          </cell>
          <cell r="AG162">
            <v>0</v>
          </cell>
          <cell r="AH162" t="str">
            <v>211.14.2</v>
          </cell>
          <cell r="AI162" t="str">
            <v>1</v>
          </cell>
          <cell r="AJ162" t="str">
            <v>02</v>
          </cell>
          <cell r="AK162" t="str">
            <v>24/09/2009</v>
          </cell>
          <cell r="AL162" t="str">
            <v>020</v>
          </cell>
          <cell r="AM162">
            <v>240</v>
          </cell>
          <cell r="AN162">
            <v>0</v>
          </cell>
          <cell r="AO162" t="str">
            <v>211.14.2</v>
          </cell>
          <cell r="AP162" t="str">
            <v>1</v>
          </cell>
          <cell r="AQ162" t="str">
            <v>02</v>
          </cell>
          <cell r="AR162" t="str">
            <v>25/09/2009</v>
          </cell>
          <cell r="AS162" t="str">
            <v>020</v>
          </cell>
          <cell r="AT162">
            <v>240</v>
          </cell>
          <cell r="AU162">
            <v>0</v>
          </cell>
        </row>
        <row r="163">
          <cell r="M163" t="str">
            <v>211.15.2</v>
          </cell>
          <cell r="N163" t="str">
            <v>1</v>
          </cell>
          <cell r="O163" t="str">
            <v>02</v>
          </cell>
          <cell r="P163" t="str">
            <v>21/09/2009</v>
          </cell>
          <cell r="Q163" t="str">
            <v>020</v>
          </cell>
          <cell r="R163">
            <v>240</v>
          </cell>
          <cell r="S163">
            <v>0</v>
          </cell>
          <cell r="T163" t="str">
            <v>211.15.2</v>
          </cell>
          <cell r="U163" t="str">
            <v>1</v>
          </cell>
          <cell r="V163" t="str">
            <v>02</v>
          </cell>
          <cell r="W163" t="str">
            <v>22/09/2009</v>
          </cell>
          <cell r="X163" t="str">
            <v>020</v>
          </cell>
          <cell r="Y163">
            <v>240</v>
          </cell>
          <cell r="Z163">
            <v>0</v>
          </cell>
          <cell r="AA163" t="str">
            <v>211.15.2</v>
          </cell>
          <cell r="AB163" t="str">
            <v>1</v>
          </cell>
          <cell r="AC163" t="str">
            <v>02</v>
          </cell>
          <cell r="AD163" t="str">
            <v>23/09/2009</v>
          </cell>
          <cell r="AE163" t="str">
            <v>020</v>
          </cell>
          <cell r="AF163">
            <v>240</v>
          </cell>
          <cell r="AG163">
            <v>0</v>
          </cell>
          <cell r="AH163" t="str">
            <v>211.15.2</v>
          </cell>
          <cell r="AI163" t="str">
            <v>1</v>
          </cell>
          <cell r="AJ163" t="str">
            <v>02</v>
          </cell>
          <cell r="AK163" t="str">
            <v>24/09/2009</v>
          </cell>
          <cell r="AL163" t="str">
            <v>020</v>
          </cell>
          <cell r="AM163">
            <v>240</v>
          </cell>
          <cell r="AN163">
            <v>0</v>
          </cell>
          <cell r="AO163" t="str">
            <v>211.15.2</v>
          </cell>
          <cell r="AP163" t="str">
            <v>1</v>
          </cell>
          <cell r="AQ163" t="str">
            <v>02</v>
          </cell>
          <cell r="AR163" t="str">
            <v>25/09/2009</v>
          </cell>
          <cell r="AS163" t="str">
            <v>020</v>
          </cell>
          <cell r="AT163">
            <v>240</v>
          </cell>
          <cell r="AU163">
            <v>0</v>
          </cell>
        </row>
        <row r="164">
          <cell r="M164" t="str">
            <v>231.08.2.22</v>
          </cell>
          <cell r="N164" t="str">
            <v>1</v>
          </cell>
          <cell r="O164" t="str">
            <v>02</v>
          </cell>
          <cell r="P164" t="str">
            <v>21/09/2009</v>
          </cell>
          <cell r="Q164" t="str">
            <v>020</v>
          </cell>
          <cell r="R164">
            <v>240</v>
          </cell>
          <cell r="S164">
            <v>0</v>
          </cell>
          <cell r="T164" t="str">
            <v>231.08.2.22</v>
          </cell>
          <cell r="U164" t="str">
            <v>1</v>
          </cell>
          <cell r="V164" t="str">
            <v>02</v>
          </cell>
          <cell r="W164" t="str">
            <v>22/09/2009</v>
          </cell>
          <cell r="X164" t="str">
            <v>020</v>
          </cell>
          <cell r="Y164">
            <v>240</v>
          </cell>
          <cell r="Z164">
            <v>0</v>
          </cell>
          <cell r="AA164" t="str">
            <v>231.08.2.22</v>
          </cell>
          <cell r="AB164" t="str">
            <v>1</v>
          </cell>
          <cell r="AC164" t="str">
            <v>02</v>
          </cell>
          <cell r="AD164" t="str">
            <v>23/09/2009</v>
          </cell>
          <cell r="AE164" t="str">
            <v>020</v>
          </cell>
          <cell r="AF164">
            <v>240</v>
          </cell>
          <cell r="AG164">
            <v>0</v>
          </cell>
          <cell r="AH164" t="str">
            <v>231.08.2.22</v>
          </cell>
          <cell r="AI164" t="str">
            <v>1</v>
          </cell>
          <cell r="AJ164" t="str">
            <v>02</v>
          </cell>
          <cell r="AK164" t="str">
            <v>24/09/2009</v>
          </cell>
          <cell r="AL164" t="str">
            <v>020</v>
          </cell>
          <cell r="AM164">
            <v>240</v>
          </cell>
          <cell r="AN164">
            <v>0</v>
          </cell>
          <cell r="AO164" t="str">
            <v>231.08.2.22</v>
          </cell>
          <cell r="AP164" t="str">
            <v>1</v>
          </cell>
          <cell r="AQ164" t="str">
            <v>02</v>
          </cell>
          <cell r="AR164" t="str">
            <v>25/09/2009</v>
          </cell>
          <cell r="AS164" t="str">
            <v>020</v>
          </cell>
          <cell r="AT164">
            <v>240</v>
          </cell>
          <cell r="AU164">
            <v>0</v>
          </cell>
        </row>
        <row r="165">
          <cell r="M165" t="str">
            <v>211.99.2.22</v>
          </cell>
          <cell r="N165" t="str">
            <v>1</v>
          </cell>
          <cell r="O165" t="str">
            <v>02</v>
          </cell>
          <cell r="P165" t="str">
            <v>21/09/2009</v>
          </cell>
          <cell r="Q165" t="str">
            <v>020</v>
          </cell>
          <cell r="R165">
            <v>240</v>
          </cell>
          <cell r="S165">
            <v>0</v>
          </cell>
          <cell r="T165" t="str">
            <v>211.99.2.22</v>
          </cell>
          <cell r="U165" t="str">
            <v>1</v>
          </cell>
          <cell r="V165" t="str">
            <v>02</v>
          </cell>
          <cell r="W165" t="str">
            <v>22/09/2009</v>
          </cell>
          <cell r="X165" t="str">
            <v>020</v>
          </cell>
          <cell r="Y165">
            <v>240</v>
          </cell>
          <cell r="Z165">
            <v>0</v>
          </cell>
          <cell r="AA165" t="str">
            <v>211.99.2.22</v>
          </cell>
          <cell r="AB165" t="str">
            <v>1</v>
          </cell>
          <cell r="AC165" t="str">
            <v>02</v>
          </cell>
          <cell r="AD165" t="str">
            <v>23/09/2009</v>
          </cell>
          <cell r="AE165" t="str">
            <v>020</v>
          </cell>
          <cell r="AF165">
            <v>240</v>
          </cell>
          <cell r="AG165">
            <v>0</v>
          </cell>
          <cell r="AH165" t="str">
            <v>211.99.2.22</v>
          </cell>
          <cell r="AI165" t="str">
            <v>1</v>
          </cell>
          <cell r="AJ165" t="str">
            <v>02</v>
          </cell>
          <cell r="AK165" t="str">
            <v>24/09/2009</v>
          </cell>
          <cell r="AL165" t="str">
            <v>020</v>
          </cell>
          <cell r="AM165">
            <v>240</v>
          </cell>
          <cell r="AN165">
            <v>0</v>
          </cell>
          <cell r="AO165" t="str">
            <v>211.99.2.22</v>
          </cell>
          <cell r="AP165" t="str">
            <v>1</v>
          </cell>
          <cell r="AQ165" t="str">
            <v>02</v>
          </cell>
          <cell r="AR165" t="str">
            <v>25/09/2009</v>
          </cell>
          <cell r="AS165" t="str">
            <v>020</v>
          </cell>
          <cell r="AT165">
            <v>240</v>
          </cell>
          <cell r="AU165">
            <v>0</v>
          </cell>
        </row>
        <row r="170">
          <cell r="M170" t="str">
            <v>213.03.2.01.001</v>
          </cell>
          <cell r="N170" t="str">
            <v>1</v>
          </cell>
          <cell r="O170" t="str">
            <v>02</v>
          </cell>
          <cell r="P170" t="str">
            <v>21/09/2009</v>
          </cell>
          <cell r="Q170" t="str">
            <v>020</v>
          </cell>
          <cell r="R170">
            <v>240</v>
          </cell>
          <cell r="S170">
            <v>0</v>
          </cell>
          <cell r="T170" t="str">
            <v>213.03.2.01.001</v>
          </cell>
          <cell r="U170" t="str">
            <v>1</v>
          </cell>
          <cell r="V170" t="str">
            <v>02</v>
          </cell>
          <cell r="W170" t="str">
            <v>22/09/2009</v>
          </cell>
          <cell r="X170" t="str">
            <v>020</v>
          </cell>
          <cell r="Y170">
            <v>240</v>
          </cell>
          <cell r="Z170">
            <v>0</v>
          </cell>
          <cell r="AA170" t="str">
            <v>213.03.2.01.001</v>
          </cell>
          <cell r="AB170" t="str">
            <v>1</v>
          </cell>
          <cell r="AC170" t="str">
            <v>02</v>
          </cell>
          <cell r="AD170" t="str">
            <v>23/09/2009</v>
          </cell>
          <cell r="AE170" t="str">
            <v>020</v>
          </cell>
          <cell r="AF170">
            <v>240</v>
          </cell>
          <cell r="AG170">
            <v>0</v>
          </cell>
          <cell r="AH170" t="str">
            <v>213.03.2.01.001</v>
          </cell>
          <cell r="AI170" t="str">
            <v>1</v>
          </cell>
          <cell r="AJ170" t="str">
            <v>02</v>
          </cell>
          <cell r="AK170" t="str">
            <v>24/09/2009</v>
          </cell>
          <cell r="AL170" t="str">
            <v>020</v>
          </cell>
          <cell r="AM170">
            <v>240</v>
          </cell>
          <cell r="AN170">
            <v>0</v>
          </cell>
          <cell r="AO170" t="str">
            <v>213.03.2.01.001</v>
          </cell>
          <cell r="AP170" t="str">
            <v>1</v>
          </cell>
          <cell r="AQ170" t="str">
            <v>02</v>
          </cell>
          <cell r="AR170" t="str">
            <v>25/09/2009</v>
          </cell>
          <cell r="AS170" t="str">
            <v>020</v>
          </cell>
          <cell r="AT170">
            <v>240</v>
          </cell>
          <cell r="AU170">
            <v>0</v>
          </cell>
        </row>
        <row r="171">
          <cell r="M171" t="str">
            <v>213.03.2.01.029</v>
          </cell>
          <cell r="N171" t="str">
            <v>1</v>
          </cell>
          <cell r="O171" t="str">
            <v>02</v>
          </cell>
          <cell r="P171" t="str">
            <v>21/09/2009</v>
          </cell>
          <cell r="Q171" t="str">
            <v>020</v>
          </cell>
          <cell r="R171">
            <v>240</v>
          </cell>
          <cell r="S171">
            <v>0</v>
          </cell>
          <cell r="T171" t="str">
            <v>213.03.2.01.029</v>
          </cell>
          <cell r="U171" t="str">
            <v>1</v>
          </cell>
          <cell r="V171" t="str">
            <v>02</v>
          </cell>
          <cell r="W171" t="str">
            <v>22/09/2009</v>
          </cell>
          <cell r="X171" t="str">
            <v>020</v>
          </cell>
          <cell r="Y171">
            <v>240</v>
          </cell>
          <cell r="Z171">
            <v>0</v>
          </cell>
          <cell r="AA171" t="str">
            <v>213.03.2.01.029</v>
          </cell>
          <cell r="AB171" t="str">
            <v>1</v>
          </cell>
          <cell r="AC171" t="str">
            <v>02</v>
          </cell>
          <cell r="AD171" t="str">
            <v>23/09/2009</v>
          </cell>
          <cell r="AE171" t="str">
            <v>020</v>
          </cell>
          <cell r="AF171">
            <v>240</v>
          </cell>
          <cell r="AG171">
            <v>0</v>
          </cell>
          <cell r="AH171" t="str">
            <v>213.03.2.01.029</v>
          </cell>
          <cell r="AI171" t="str">
            <v>1</v>
          </cell>
          <cell r="AJ171" t="str">
            <v>02</v>
          </cell>
          <cell r="AK171" t="str">
            <v>24/09/2009</v>
          </cell>
          <cell r="AL171" t="str">
            <v>020</v>
          </cell>
          <cell r="AM171">
            <v>240</v>
          </cell>
          <cell r="AN171">
            <v>0</v>
          </cell>
          <cell r="AO171" t="str">
            <v>213.03.2.01.029</v>
          </cell>
          <cell r="AP171" t="str">
            <v>1</v>
          </cell>
          <cell r="AQ171" t="str">
            <v>02</v>
          </cell>
          <cell r="AR171" t="str">
            <v>25/09/2009</v>
          </cell>
          <cell r="AS171" t="str">
            <v>020</v>
          </cell>
          <cell r="AT171">
            <v>240</v>
          </cell>
          <cell r="AU171">
            <v>0</v>
          </cell>
        </row>
        <row r="172">
          <cell r="M172" t="str">
            <v>213.03.2.01.030</v>
          </cell>
          <cell r="N172" t="str">
            <v>1</v>
          </cell>
          <cell r="O172" t="str">
            <v>02</v>
          </cell>
          <cell r="P172" t="str">
            <v>21/09/2009</v>
          </cell>
          <cell r="Q172" t="str">
            <v>020</v>
          </cell>
          <cell r="R172">
            <v>240</v>
          </cell>
          <cell r="S172">
            <v>0</v>
          </cell>
          <cell r="T172" t="str">
            <v>213.03.2.01.030</v>
          </cell>
          <cell r="U172" t="str">
            <v>1</v>
          </cell>
          <cell r="V172" t="str">
            <v>02</v>
          </cell>
          <cell r="W172" t="str">
            <v>22/09/2009</v>
          </cell>
          <cell r="X172" t="str">
            <v>020</v>
          </cell>
          <cell r="Y172">
            <v>240</v>
          </cell>
          <cell r="Z172">
            <v>0</v>
          </cell>
          <cell r="AA172" t="str">
            <v>213.03.2.01.030</v>
          </cell>
          <cell r="AB172" t="str">
            <v>1</v>
          </cell>
          <cell r="AC172" t="str">
            <v>02</v>
          </cell>
          <cell r="AD172" t="str">
            <v>23/09/2009</v>
          </cell>
          <cell r="AE172" t="str">
            <v>020</v>
          </cell>
          <cell r="AF172">
            <v>240</v>
          </cell>
          <cell r="AG172">
            <v>0</v>
          </cell>
          <cell r="AH172" t="str">
            <v>213.03.2.01.030</v>
          </cell>
          <cell r="AI172" t="str">
            <v>1</v>
          </cell>
          <cell r="AJ172" t="str">
            <v>02</v>
          </cell>
          <cell r="AK172" t="str">
            <v>24/09/2009</v>
          </cell>
          <cell r="AL172" t="str">
            <v>020</v>
          </cell>
          <cell r="AM172">
            <v>240</v>
          </cell>
          <cell r="AN172">
            <v>0</v>
          </cell>
          <cell r="AO172" t="str">
            <v>213.03.2.01.030</v>
          </cell>
          <cell r="AP172" t="str">
            <v>1</v>
          </cell>
          <cell r="AQ172" t="str">
            <v>02</v>
          </cell>
          <cell r="AR172" t="str">
            <v>25/09/2009</v>
          </cell>
          <cell r="AS172" t="str">
            <v>020</v>
          </cell>
          <cell r="AT172">
            <v>240</v>
          </cell>
          <cell r="AU172">
            <v>0</v>
          </cell>
        </row>
        <row r="173">
          <cell r="M173" t="str">
            <v>213.03.2.01.059</v>
          </cell>
          <cell r="N173" t="str">
            <v>1</v>
          </cell>
          <cell r="O173" t="str">
            <v>02</v>
          </cell>
          <cell r="P173" t="str">
            <v>21/09/2009</v>
          </cell>
          <cell r="Q173" t="str">
            <v>020</v>
          </cell>
          <cell r="R173">
            <v>240</v>
          </cell>
          <cell r="S173">
            <v>0</v>
          </cell>
          <cell r="T173" t="str">
            <v>213.03.2.01.059</v>
          </cell>
          <cell r="U173" t="str">
            <v>1</v>
          </cell>
          <cell r="V173" t="str">
            <v>02</v>
          </cell>
          <cell r="W173" t="str">
            <v>22/09/2009</v>
          </cell>
          <cell r="X173" t="str">
            <v>020</v>
          </cell>
          <cell r="Y173">
            <v>240</v>
          </cell>
          <cell r="Z173">
            <v>0</v>
          </cell>
          <cell r="AA173" t="str">
            <v>213.03.2.01.059</v>
          </cell>
          <cell r="AB173" t="str">
            <v>1</v>
          </cell>
          <cell r="AC173" t="str">
            <v>02</v>
          </cell>
          <cell r="AD173" t="str">
            <v>23/09/2009</v>
          </cell>
          <cell r="AE173" t="str">
            <v>020</v>
          </cell>
          <cell r="AF173">
            <v>240</v>
          </cell>
          <cell r="AG173">
            <v>0</v>
          </cell>
          <cell r="AH173" t="str">
            <v>213.03.2.01.059</v>
          </cell>
          <cell r="AI173" t="str">
            <v>1</v>
          </cell>
          <cell r="AJ173" t="str">
            <v>02</v>
          </cell>
          <cell r="AK173" t="str">
            <v>24/09/2009</v>
          </cell>
          <cell r="AL173" t="str">
            <v>020</v>
          </cell>
          <cell r="AM173">
            <v>240</v>
          </cell>
          <cell r="AN173">
            <v>0</v>
          </cell>
          <cell r="AO173" t="str">
            <v>213.03.2.01.059</v>
          </cell>
          <cell r="AP173" t="str">
            <v>1</v>
          </cell>
          <cell r="AQ173" t="str">
            <v>02</v>
          </cell>
          <cell r="AR173" t="str">
            <v>25/09/2009</v>
          </cell>
          <cell r="AS173" t="str">
            <v>020</v>
          </cell>
          <cell r="AT173">
            <v>240</v>
          </cell>
          <cell r="AU173">
            <v>0</v>
          </cell>
        </row>
        <row r="174">
          <cell r="M174" t="str">
            <v>213.03.2.01.060</v>
          </cell>
          <cell r="N174" t="str">
            <v>1</v>
          </cell>
          <cell r="O174" t="str">
            <v>02</v>
          </cell>
          <cell r="P174" t="str">
            <v>21/09/2009</v>
          </cell>
          <cell r="Q174" t="str">
            <v>020</v>
          </cell>
          <cell r="R174">
            <v>240</v>
          </cell>
          <cell r="S174">
            <v>0</v>
          </cell>
          <cell r="T174" t="str">
            <v>213.03.2.01.060</v>
          </cell>
          <cell r="U174" t="str">
            <v>1</v>
          </cell>
          <cell r="V174" t="str">
            <v>02</v>
          </cell>
          <cell r="W174" t="str">
            <v>22/09/2009</v>
          </cell>
          <cell r="X174" t="str">
            <v>020</v>
          </cell>
          <cell r="Y174">
            <v>240</v>
          </cell>
          <cell r="Z174">
            <v>0</v>
          </cell>
          <cell r="AA174" t="str">
            <v>213.03.2.01.060</v>
          </cell>
          <cell r="AB174" t="str">
            <v>1</v>
          </cell>
          <cell r="AC174" t="str">
            <v>02</v>
          </cell>
          <cell r="AD174" t="str">
            <v>23/09/2009</v>
          </cell>
          <cell r="AE174" t="str">
            <v>020</v>
          </cell>
          <cell r="AF174">
            <v>240</v>
          </cell>
          <cell r="AG174">
            <v>0</v>
          </cell>
          <cell r="AH174" t="str">
            <v>213.03.2.01.060</v>
          </cell>
          <cell r="AI174" t="str">
            <v>1</v>
          </cell>
          <cell r="AJ174" t="str">
            <v>02</v>
          </cell>
          <cell r="AK174" t="str">
            <v>24/09/2009</v>
          </cell>
          <cell r="AL174" t="str">
            <v>020</v>
          </cell>
          <cell r="AM174">
            <v>240</v>
          </cell>
          <cell r="AN174">
            <v>0</v>
          </cell>
          <cell r="AO174" t="str">
            <v>213.03.2.01.060</v>
          </cell>
          <cell r="AP174" t="str">
            <v>1</v>
          </cell>
          <cell r="AQ174" t="str">
            <v>02</v>
          </cell>
          <cell r="AR174" t="str">
            <v>25/09/2009</v>
          </cell>
          <cell r="AS174" t="str">
            <v>020</v>
          </cell>
          <cell r="AT174">
            <v>240</v>
          </cell>
          <cell r="AU174">
            <v>0</v>
          </cell>
        </row>
        <row r="175">
          <cell r="M175" t="str">
            <v>213.03.2.01.089</v>
          </cell>
          <cell r="N175" t="str">
            <v>1</v>
          </cell>
          <cell r="O175" t="str">
            <v>02</v>
          </cell>
          <cell r="P175" t="str">
            <v>21/09/2009</v>
          </cell>
          <cell r="Q175" t="str">
            <v>020</v>
          </cell>
          <cell r="R175">
            <v>240</v>
          </cell>
          <cell r="S175">
            <v>0</v>
          </cell>
          <cell r="T175" t="str">
            <v>213.03.2.01.089</v>
          </cell>
          <cell r="U175" t="str">
            <v>1</v>
          </cell>
          <cell r="V175" t="str">
            <v>02</v>
          </cell>
          <cell r="W175" t="str">
            <v>22/09/2009</v>
          </cell>
          <cell r="X175" t="str">
            <v>020</v>
          </cell>
          <cell r="Y175">
            <v>240</v>
          </cell>
          <cell r="Z175">
            <v>0</v>
          </cell>
          <cell r="AA175" t="str">
            <v>213.03.2.01.089</v>
          </cell>
          <cell r="AB175" t="str">
            <v>1</v>
          </cell>
          <cell r="AC175" t="str">
            <v>02</v>
          </cell>
          <cell r="AD175" t="str">
            <v>23/09/2009</v>
          </cell>
          <cell r="AE175" t="str">
            <v>020</v>
          </cell>
          <cell r="AF175">
            <v>240</v>
          </cell>
          <cell r="AG175">
            <v>0</v>
          </cell>
          <cell r="AH175" t="str">
            <v>213.03.2.01.089</v>
          </cell>
          <cell r="AI175" t="str">
            <v>1</v>
          </cell>
          <cell r="AJ175" t="str">
            <v>02</v>
          </cell>
          <cell r="AK175" t="str">
            <v>24/09/2009</v>
          </cell>
          <cell r="AL175" t="str">
            <v>020</v>
          </cell>
          <cell r="AM175">
            <v>240</v>
          </cell>
          <cell r="AN175">
            <v>0</v>
          </cell>
          <cell r="AO175" t="str">
            <v>213.03.2.01.089</v>
          </cell>
          <cell r="AP175" t="str">
            <v>1</v>
          </cell>
          <cell r="AQ175" t="str">
            <v>02</v>
          </cell>
          <cell r="AR175" t="str">
            <v>25/09/2009</v>
          </cell>
          <cell r="AS175" t="str">
            <v>020</v>
          </cell>
          <cell r="AT175">
            <v>240</v>
          </cell>
          <cell r="AU175">
            <v>0</v>
          </cell>
        </row>
        <row r="176">
          <cell r="M176" t="str">
            <v>213.03.2.01.090</v>
          </cell>
          <cell r="N176" t="str">
            <v>1</v>
          </cell>
          <cell r="O176" t="str">
            <v>02</v>
          </cell>
          <cell r="P176" t="str">
            <v>21/09/2009</v>
          </cell>
          <cell r="Q176" t="str">
            <v>020</v>
          </cell>
          <cell r="R176">
            <v>240</v>
          </cell>
          <cell r="S176">
            <v>0</v>
          </cell>
          <cell r="T176" t="str">
            <v>213.03.2.01.090</v>
          </cell>
          <cell r="U176" t="str">
            <v>1</v>
          </cell>
          <cell r="V176" t="str">
            <v>02</v>
          </cell>
          <cell r="W176" t="str">
            <v>22/09/2009</v>
          </cell>
          <cell r="X176" t="str">
            <v>020</v>
          </cell>
          <cell r="Y176">
            <v>240</v>
          </cell>
          <cell r="Z176">
            <v>0</v>
          </cell>
          <cell r="AA176" t="str">
            <v>213.03.2.01.090</v>
          </cell>
          <cell r="AB176" t="str">
            <v>1</v>
          </cell>
          <cell r="AC176" t="str">
            <v>02</v>
          </cell>
          <cell r="AD176" t="str">
            <v>23/09/2009</v>
          </cell>
          <cell r="AE176" t="str">
            <v>020</v>
          </cell>
          <cell r="AF176">
            <v>240</v>
          </cell>
          <cell r="AG176">
            <v>0</v>
          </cell>
          <cell r="AH176" t="str">
            <v>213.03.2.01.090</v>
          </cell>
          <cell r="AI176" t="str">
            <v>1</v>
          </cell>
          <cell r="AJ176" t="str">
            <v>02</v>
          </cell>
          <cell r="AK176" t="str">
            <v>24/09/2009</v>
          </cell>
          <cell r="AL176" t="str">
            <v>020</v>
          </cell>
          <cell r="AM176">
            <v>240</v>
          </cell>
          <cell r="AN176">
            <v>0</v>
          </cell>
          <cell r="AO176" t="str">
            <v>213.03.2.01.090</v>
          </cell>
          <cell r="AP176" t="str">
            <v>1</v>
          </cell>
          <cell r="AQ176" t="str">
            <v>02</v>
          </cell>
          <cell r="AR176" t="str">
            <v>25/09/2009</v>
          </cell>
          <cell r="AS176" t="str">
            <v>020</v>
          </cell>
          <cell r="AT176">
            <v>240</v>
          </cell>
          <cell r="AU176">
            <v>0</v>
          </cell>
        </row>
        <row r="177">
          <cell r="M177" t="str">
            <v>213.03.2.01.179</v>
          </cell>
          <cell r="N177" t="str">
            <v>1</v>
          </cell>
          <cell r="O177" t="str">
            <v>02</v>
          </cell>
          <cell r="P177" t="str">
            <v>21/09/2009</v>
          </cell>
          <cell r="Q177" t="str">
            <v>020</v>
          </cell>
          <cell r="R177">
            <v>240</v>
          </cell>
          <cell r="S177">
            <v>0</v>
          </cell>
          <cell r="T177" t="str">
            <v>213.03.2.01.179</v>
          </cell>
          <cell r="U177" t="str">
            <v>1</v>
          </cell>
          <cell r="V177" t="str">
            <v>02</v>
          </cell>
          <cell r="W177" t="str">
            <v>22/09/2009</v>
          </cell>
          <cell r="X177" t="str">
            <v>020</v>
          </cell>
          <cell r="Y177">
            <v>240</v>
          </cell>
          <cell r="Z177">
            <v>0</v>
          </cell>
          <cell r="AA177" t="str">
            <v>213.03.2.01.179</v>
          </cell>
          <cell r="AB177" t="str">
            <v>1</v>
          </cell>
          <cell r="AC177" t="str">
            <v>02</v>
          </cell>
          <cell r="AD177" t="str">
            <v>23/09/2009</v>
          </cell>
          <cell r="AE177" t="str">
            <v>020</v>
          </cell>
          <cell r="AF177">
            <v>240</v>
          </cell>
          <cell r="AG177">
            <v>0</v>
          </cell>
          <cell r="AH177" t="str">
            <v>213.03.2.01.179</v>
          </cell>
          <cell r="AI177" t="str">
            <v>1</v>
          </cell>
          <cell r="AJ177" t="str">
            <v>02</v>
          </cell>
          <cell r="AK177" t="str">
            <v>24/09/2009</v>
          </cell>
          <cell r="AL177" t="str">
            <v>020</v>
          </cell>
          <cell r="AM177">
            <v>240</v>
          </cell>
          <cell r="AN177">
            <v>0</v>
          </cell>
          <cell r="AO177" t="str">
            <v>213.03.2.01.179</v>
          </cell>
          <cell r="AP177" t="str">
            <v>1</v>
          </cell>
          <cell r="AQ177" t="str">
            <v>02</v>
          </cell>
          <cell r="AR177" t="str">
            <v>25/09/2009</v>
          </cell>
          <cell r="AS177" t="str">
            <v>020</v>
          </cell>
          <cell r="AT177">
            <v>240</v>
          </cell>
          <cell r="AU177">
            <v>0</v>
          </cell>
        </row>
        <row r="178">
          <cell r="M178" t="str">
            <v>213.03.2.01.180</v>
          </cell>
          <cell r="N178" t="str">
            <v>1</v>
          </cell>
          <cell r="O178" t="str">
            <v>02</v>
          </cell>
          <cell r="P178" t="str">
            <v>21/09/2009</v>
          </cell>
          <cell r="Q178" t="str">
            <v>020</v>
          </cell>
          <cell r="R178">
            <v>240</v>
          </cell>
          <cell r="S178">
            <v>0</v>
          </cell>
          <cell r="T178" t="str">
            <v>213.03.2.01.180</v>
          </cell>
          <cell r="U178" t="str">
            <v>1</v>
          </cell>
          <cell r="V178" t="str">
            <v>02</v>
          </cell>
          <cell r="W178" t="str">
            <v>22/09/2009</v>
          </cell>
          <cell r="X178" t="str">
            <v>020</v>
          </cell>
          <cell r="Y178">
            <v>240</v>
          </cell>
          <cell r="Z178">
            <v>0</v>
          </cell>
          <cell r="AA178" t="str">
            <v>213.03.2.01.180</v>
          </cell>
          <cell r="AB178" t="str">
            <v>1</v>
          </cell>
          <cell r="AC178" t="str">
            <v>02</v>
          </cell>
          <cell r="AD178" t="str">
            <v>23/09/2009</v>
          </cell>
          <cell r="AE178" t="str">
            <v>020</v>
          </cell>
          <cell r="AF178">
            <v>240</v>
          </cell>
          <cell r="AG178">
            <v>0</v>
          </cell>
          <cell r="AH178" t="str">
            <v>213.03.2.01.180</v>
          </cell>
          <cell r="AI178" t="str">
            <v>1</v>
          </cell>
          <cell r="AJ178" t="str">
            <v>02</v>
          </cell>
          <cell r="AK178" t="str">
            <v>24/09/2009</v>
          </cell>
          <cell r="AL178" t="str">
            <v>020</v>
          </cell>
          <cell r="AM178">
            <v>240</v>
          </cell>
          <cell r="AN178">
            <v>0</v>
          </cell>
          <cell r="AO178" t="str">
            <v>213.03.2.01.180</v>
          </cell>
          <cell r="AP178" t="str">
            <v>1</v>
          </cell>
          <cell r="AQ178" t="str">
            <v>02</v>
          </cell>
          <cell r="AR178" t="str">
            <v>25/09/2009</v>
          </cell>
          <cell r="AS178" t="str">
            <v>020</v>
          </cell>
          <cell r="AT178">
            <v>240</v>
          </cell>
          <cell r="AU178">
            <v>0</v>
          </cell>
        </row>
        <row r="179">
          <cell r="M179" t="str">
            <v>213.03.2.01.269</v>
          </cell>
          <cell r="N179" t="str">
            <v>1</v>
          </cell>
          <cell r="O179" t="str">
            <v>02</v>
          </cell>
          <cell r="P179" t="str">
            <v>21/09/2009</v>
          </cell>
          <cell r="Q179" t="str">
            <v>020</v>
          </cell>
          <cell r="R179">
            <v>240</v>
          </cell>
          <cell r="S179">
            <v>0</v>
          </cell>
          <cell r="T179" t="str">
            <v>213.03.2.01.269</v>
          </cell>
          <cell r="U179" t="str">
            <v>1</v>
          </cell>
          <cell r="V179" t="str">
            <v>02</v>
          </cell>
          <cell r="W179" t="str">
            <v>22/09/2009</v>
          </cell>
          <cell r="X179" t="str">
            <v>020</v>
          </cell>
          <cell r="Y179">
            <v>240</v>
          </cell>
          <cell r="Z179">
            <v>0</v>
          </cell>
          <cell r="AA179" t="str">
            <v>213.03.2.01.269</v>
          </cell>
          <cell r="AB179" t="str">
            <v>1</v>
          </cell>
          <cell r="AC179" t="str">
            <v>02</v>
          </cell>
          <cell r="AD179" t="str">
            <v>23/09/2009</v>
          </cell>
          <cell r="AE179" t="str">
            <v>020</v>
          </cell>
          <cell r="AF179">
            <v>240</v>
          </cell>
          <cell r="AG179">
            <v>0</v>
          </cell>
          <cell r="AH179" t="str">
            <v>213.03.2.01.269</v>
          </cell>
          <cell r="AI179" t="str">
            <v>1</v>
          </cell>
          <cell r="AJ179" t="str">
            <v>02</v>
          </cell>
          <cell r="AK179" t="str">
            <v>24/09/2009</v>
          </cell>
          <cell r="AL179" t="str">
            <v>020</v>
          </cell>
          <cell r="AM179">
            <v>240</v>
          </cell>
          <cell r="AN179">
            <v>0</v>
          </cell>
          <cell r="AO179" t="str">
            <v>213.03.2.01.269</v>
          </cell>
          <cell r="AP179" t="str">
            <v>1</v>
          </cell>
          <cell r="AQ179" t="str">
            <v>02</v>
          </cell>
          <cell r="AR179" t="str">
            <v>25/09/2009</v>
          </cell>
          <cell r="AS179" t="str">
            <v>020</v>
          </cell>
          <cell r="AT179">
            <v>240</v>
          </cell>
          <cell r="AU179">
            <v>0</v>
          </cell>
        </row>
        <row r="180">
          <cell r="M180" t="str">
            <v>213.03.2.01.270</v>
          </cell>
          <cell r="N180" t="str">
            <v>1</v>
          </cell>
          <cell r="O180" t="str">
            <v>02</v>
          </cell>
          <cell r="P180" t="str">
            <v>21/09/2009</v>
          </cell>
          <cell r="Q180" t="str">
            <v>020</v>
          </cell>
          <cell r="R180">
            <v>240</v>
          </cell>
          <cell r="S180">
            <v>0</v>
          </cell>
          <cell r="T180" t="str">
            <v>213.03.2.01.270</v>
          </cell>
          <cell r="U180" t="str">
            <v>1</v>
          </cell>
          <cell r="V180" t="str">
            <v>02</v>
          </cell>
          <cell r="W180" t="str">
            <v>22/09/2009</v>
          </cell>
          <cell r="X180" t="str">
            <v>020</v>
          </cell>
          <cell r="Y180">
            <v>240</v>
          </cell>
          <cell r="Z180">
            <v>0</v>
          </cell>
          <cell r="AA180" t="str">
            <v>213.03.2.01.270</v>
          </cell>
          <cell r="AB180" t="str">
            <v>1</v>
          </cell>
          <cell r="AC180" t="str">
            <v>02</v>
          </cell>
          <cell r="AD180" t="str">
            <v>23/09/2009</v>
          </cell>
          <cell r="AE180" t="str">
            <v>020</v>
          </cell>
          <cell r="AF180">
            <v>240</v>
          </cell>
          <cell r="AG180">
            <v>0</v>
          </cell>
          <cell r="AH180" t="str">
            <v>213.03.2.01.270</v>
          </cell>
          <cell r="AI180" t="str">
            <v>1</v>
          </cell>
          <cell r="AJ180" t="str">
            <v>02</v>
          </cell>
          <cell r="AK180" t="str">
            <v>24/09/2009</v>
          </cell>
          <cell r="AL180" t="str">
            <v>020</v>
          </cell>
          <cell r="AM180">
            <v>240</v>
          </cell>
          <cell r="AN180">
            <v>0</v>
          </cell>
          <cell r="AO180" t="str">
            <v>213.03.2.01.270</v>
          </cell>
          <cell r="AP180" t="str">
            <v>1</v>
          </cell>
          <cell r="AQ180" t="str">
            <v>02</v>
          </cell>
          <cell r="AR180" t="str">
            <v>25/09/2009</v>
          </cell>
          <cell r="AS180" t="str">
            <v>020</v>
          </cell>
          <cell r="AT180">
            <v>240</v>
          </cell>
          <cell r="AU180">
            <v>0</v>
          </cell>
        </row>
        <row r="181">
          <cell r="M181" t="str">
            <v>213.03.2.01.359</v>
          </cell>
          <cell r="N181" t="str">
            <v>1</v>
          </cell>
          <cell r="O181" t="str">
            <v>02</v>
          </cell>
          <cell r="P181" t="str">
            <v>21/09/2009</v>
          </cell>
          <cell r="Q181" t="str">
            <v>020</v>
          </cell>
          <cell r="R181">
            <v>240</v>
          </cell>
          <cell r="S181">
            <v>0</v>
          </cell>
          <cell r="T181" t="str">
            <v>213.03.2.01.359</v>
          </cell>
          <cell r="U181" t="str">
            <v>1</v>
          </cell>
          <cell r="V181" t="str">
            <v>02</v>
          </cell>
          <cell r="W181" t="str">
            <v>22/09/2009</v>
          </cell>
          <cell r="X181" t="str">
            <v>020</v>
          </cell>
          <cell r="Y181">
            <v>240</v>
          </cell>
          <cell r="Z181">
            <v>0</v>
          </cell>
          <cell r="AA181" t="str">
            <v>213.03.2.01.359</v>
          </cell>
          <cell r="AB181" t="str">
            <v>1</v>
          </cell>
          <cell r="AC181" t="str">
            <v>02</v>
          </cell>
          <cell r="AD181" t="str">
            <v>23/09/2009</v>
          </cell>
          <cell r="AE181" t="str">
            <v>020</v>
          </cell>
          <cell r="AF181">
            <v>240</v>
          </cell>
          <cell r="AG181">
            <v>0</v>
          </cell>
          <cell r="AH181" t="str">
            <v>213.03.2.01.359</v>
          </cell>
          <cell r="AI181" t="str">
            <v>1</v>
          </cell>
          <cell r="AJ181" t="str">
            <v>02</v>
          </cell>
          <cell r="AK181" t="str">
            <v>24/09/2009</v>
          </cell>
          <cell r="AL181" t="str">
            <v>020</v>
          </cell>
          <cell r="AM181">
            <v>240</v>
          </cell>
          <cell r="AN181">
            <v>0</v>
          </cell>
          <cell r="AO181" t="str">
            <v>213.03.2.01.359</v>
          </cell>
          <cell r="AP181" t="str">
            <v>1</v>
          </cell>
          <cell r="AQ181" t="str">
            <v>02</v>
          </cell>
          <cell r="AR181" t="str">
            <v>25/09/2009</v>
          </cell>
          <cell r="AS181" t="str">
            <v>020</v>
          </cell>
          <cell r="AT181">
            <v>240</v>
          </cell>
          <cell r="AU181">
            <v>0</v>
          </cell>
        </row>
        <row r="182">
          <cell r="M182" t="str">
            <v>213.03.2.01.360</v>
          </cell>
          <cell r="N182" t="str">
            <v>1</v>
          </cell>
          <cell r="O182" t="str">
            <v>02</v>
          </cell>
          <cell r="P182" t="str">
            <v>21/09/2009</v>
          </cell>
          <cell r="Q182" t="str">
            <v>020</v>
          </cell>
          <cell r="R182">
            <v>240</v>
          </cell>
          <cell r="S182">
            <v>0</v>
          </cell>
          <cell r="T182" t="str">
            <v>213.03.2.01.360</v>
          </cell>
          <cell r="U182" t="str">
            <v>1</v>
          </cell>
          <cell r="V182" t="str">
            <v>02</v>
          </cell>
          <cell r="W182" t="str">
            <v>22/09/2009</v>
          </cell>
          <cell r="X182" t="str">
            <v>020</v>
          </cell>
          <cell r="Y182">
            <v>240</v>
          </cell>
          <cell r="Z182">
            <v>0</v>
          </cell>
          <cell r="AA182" t="str">
            <v>213.03.2.01.360</v>
          </cell>
          <cell r="AB182" t="str">
            <v>1</v>
          </cell>
          <cell r="AC182" t="str">
            <v>02</v>
          </cell>
          <cell r="AD182" t="str">
            <v>23/09/2009</v>
          </cell>
          <cell r="AE182" t="str">
            <v>020</v>
          </cell>
          <cell r="AF182">
            <v>240</v>
          </cell>
          <cell r="AG182">
            <v>0</v>
          </cell>
          <cell r="AH182" t="str">
            <v>213.03.2.01.360</v>
          </cell>
          <cell r="AI182" t="str">
            <v>1</v>
          </cell>
          <cell r="AJ182" t="str">
            <v>02</v>
          </cell>
          <cell r="AK182" t="str">
            <v>24/09/2009</v>
          </cell>
          <cell r="AL182" t="str">
            <v>020</v>
          </cell>
          <cell r="AM182">
            <v>240</v>
          </cell>
          <cell r="AN182">
            <v>0</v>
          </cell>
          <cell r="AO182" t="str">
            <v>213.03.2.01.360</v>
          </cell>
          <cell r="AP182" t="str">
            <v>1</v>
          </cell>
          <cell r="AQ182" t="str">
            <v>02</v>
          </cell>
          <cell r="AR182" t="str">
            <v>25/09/2009</v>
          </cell>
          <cell r="AS182" t="str">
            <v>020</v>
          </cell>
          <cell r="AT182">
            <v>240</v>
          </cell>
          <cell r="AU182">
            <v>0</v>
          </cell>
        </row>
        <row r="183">
          <cell r="M183" t="str">
            <v>213.03.2.01.500</v>
          </cell>
          <cell r="N183" t="str">
            <v>1</v>
          </cell>
          <cell r="O183" t="str">
            <v>02</v>
          </cell>
          <cell r="P183" t="str">
            <v>21/09/2009</v>
          </cell>
          <cell r="Q183" t="str">
            <v>020</v>
          </cell>
          <cell r="R183">
            <v>240</v>
          </cell>
          <cell r="S183">
            <v>0</v>
          </cell>
          <cell r="T183" t="str">
            <v>213.03.2.01.500</v>
          </cell>
          <cell r="U183" t="str">
            <v>1</v>
          </cell>
          <cell r="V183" t="str">
            <v>02</v>
          </cell>
          <cell r="W183" t="str">
            <v>22/09/2009</v>
          </cell>
          <cell r="X183" t="str">
            <v>020</v>
          </cell>
          <cell r="Y183">
            <v>240</v>
          </cell>
          <cell r="Z183">
            <v>0</v>
          </cell>
          <cell r="AA183" t="str">
            <v>213.03.2.01.500</v>
          </cell>
          <cell r="AB183" t="str">
            <v>1</v>
          </cell>
          <cell r="AC183" t="str">
            <v>02</v>
          </cell>
          <cell r="AD183" t="str">
            <v>23/09/2009</v>
          </cell>
          <cell r="AE183" t="str">
            <v>020</v>
          </cell>
          <cell r="AF183">
            <v>240</v>
          </cell>
          <cell r="AG183">
            <v>0</v>
          </cell>
          <cell r="AH183" t="str">
            <v>213.03.2.01.500</v>
          </cell>
          <cell r="AI183" t="str">
            <v>1</v>
          </cell>
          <cell r="AJ183" t="str">
            <v>02</v>
          </cell>
          <cell r="AK183" t="str">
            <v>24/09/2009</v>
          </cell>
          <cell r="AL183" t="str">
            <v>020</v>
          </cell>
          <cell r="AM183">
            <v>240</v>
          </cell>
          <cell r="AN183">
            <v>0</v>
          </cell>
          <cell r="AO183" t="str">
            <v>213.03.2.01.500</v>
          </cell>
          <cell r="AP183" t="str">
            <v>1</v>
          </cell>
          <cell r="AQ183" t="str">
            <v>02</v>
          </cell>
          <cell r="AR183" t="str">
            <v>25/09/2009</v>
          </cell>
          <cell r="AS183" t="str">
            <v>020</v>
          </cell>
          <cell r="AT183">
            <v>240</v>
          </cell>
          <cell r="AU183">
            <v>0</v>
          </cell>
        </row>
        <row r="184">
          <cell r="M184" t="str">
            <v>213.03.2.01.505</v>
          </cell>
          <cell r="N184" t="str">
            <v>1</v>
          </cell>
          <cell r="O184" t="str">
            <v>02</v>
          </cell>
          <cell r="P184" t="str">
            <v>21/09/2009</v>
          </cell>
          <cell r="Q184" t="str">
            <v>020</v>
          </cell>
          <cell r="R184">
            <v>240</v>
          </cell>
          <cell r="S184">
            <v>0</v>
          </cell>
          <cell r="T184" t="str">
            <v>213.03.2.01.505</v>
          </cell>
          <cell r="U184" t="str">
            <v>1</v>
          </cell>
          <cell r="V184" t="str">
            <v>02</v>
          </cell>
          <cell r="W184" t="str">
            <v>22/09/2009</v>
          </cell>
          <cell r="X184" t="str">
            <v>020</v>
          </cell>
          <cell r="Y184">
            <v>240</v>
          </cell>
          <cell r="Z184">
            <v>0</v>
          </cell>
          <cell r="AA184" t="str">
            <v>213.03.2.01.505</v>
          </cell>
          <cell r="AB184" t="str">
            <v>1</v>
          </cell>
          <cell r="AC184" t="str">
            <v>02</v>
          </cell>
          <cell r="AD184" t="str">
            <v>23/09/2009</v>
          </cell>
          <cell r="AE184" t="str">
            <v>020</v>
          </cell>
          <cell r="AF184">
            <v>240</v>
          </cell>
          <cell r="AG184">
            <v>0</v>
          </cell>
          <cell r="AH184" t="str">
            <v>213.03.2.01.505</v>
          </cell>
          <cell r="AI184" t="str">
            <v>1</v>
          </cell>
          <cell r="AJ184" t="str">
            <v>02</v>
          </cell>
          <cell r="AK184" t="str">
            <v>24/09/2009</v>
          </cell>
          <cell r="AL184" t="str">
            <v>020</v>
          </cell>
          <cell r="AM184">
            <v>240</v>
          </cell>
          <cell r="AN184">
            <v>0</v>
          </cell>
          <cell r="AO184" t="str">
            <v>213.03.2.01.505</v>
          </cell>
          <cell r="AP184" t="str">
            <v>1</v>
          </cell>
          <cell r="AQ184" t="str">
            <v>02</v>
          </cell>
          <cell r="AR184" t="str">
            <v>25/09/2009</v>
          </cell>
          <cell r="AS184" t="str">
            <v>020</v>
          </cell>
          <cell r="AT184">
            <v>240</v>
          </cell>
          <cell r="AU184">
            <v>0</v>
          </cell>
        </row>
        <row r="185">
          <cell r="M185" t="str">
            <v>213.03.2.01.510</v>
          </cell>
          <cell r="N185" t="str">
            <v>1</v>
          </cell>
          <cell r="O185" t="str">
            <v>02</v>
          </cell>
          <cell r="P185" t="str">
            <v>21/09/2009</v>
          </cell>
          <cell r="Q185" t="str">
            <v>020</v>
          </cell>
          <cell r="R185">
            <v>240</v>
          </cell>
          <cell r="S185">
            <v>0</v>
          </cell>
          <cell r="T185" t="str">
            <v>213.03.2.01.510</v>
          </cell>
          <cell r="U185" t="str">
            <v>1</v>
          </cell>
          <cell r="V185" t="str">
            <v>02</v>
          </cell>
          <cell r="W185" t="str">
            <v>22/09/2009</v>
          </cell>
          <cell r="X185" t="str">
            <v>020</v>
          </cell>
          <cell r="Y185">
            <v>240</v>
          </cell>
          <cell r="Z185">
            <v>0</v>
          </cell>
          <cell r="AA185" t="str">
            <v>213.03.2.01.510</v>
          </cell>
          <cell r="AB185" t="str">
            <v>1</v>
          </cell>
          <cell r="AC185" t="str">
            <v>02</v>
          </cell>
          <cell r="AD185" t="str">
            <v>23/09/2009</v>
          </cell>
          <cell r="AE185" t="str">
            <v>020</v>
          </cell>
          <cell r="AF185">
            <v>240</v>
          </cell>
          <cell r="AG185">
            <v>0</v>
          </cell>
          <cell r="AH185" t="str">
            <v>213.03.2.01.510</v>
          </cell>
          <cell r="AI185" t="str">
            <v>1</v>
          </cell>
          <cell r="AJ185" t="str">
            <v>02</v>
          </cell>
          <cell r="AK185" t="str">
            <v>24/09/2009</v>
          </cell>
          <cell r="AL185" t="str">
            <v>020</v>
          </cell>
          <cell r="AM185">
            <v>240</v>
          </cell>
          <cell r="AN185">
            <v>0</v>
          </cell>
          <cell r="AO185" t="str">
            <v>213.03.2.01.510</v>
          </cell>
          <cell r="AP185" t="str">
            <v>1</v>
          </cell>
          <cell r="AQ185" t="str">
            <v>02</v>
          </cell>
          <cell r="AR185" t="str">
            <v>25/09/2009</v>
          </cell>
          <cell r="AS185" t="str">
            <v>020</v>
          </cell>
          <cell r="AT185">
            <v>240</v>
          </cell>
          <cell r="AU185">
            <v>0</v>
          </cell>
        </row>
        <row r="187">
          <cell r="M187" t="str">
            <v>213.04.2</v>
          </cell>
          <cell r="N187" t="str">
            <v>1</v>
          </cell>
          <cell r="O187" t="str">
            <v>02</v>
          </cell>
          <cell r="P187" t="str">
            <v>21/09/2009</v>
          </cell>
          <cell r="Q187" t="str">
            <v>020</v>
          </cell>
          <cell r="R187">
            <v>240</v>
          </cell>
          <cell r="S187">
            <v>0</v>
          </cell>
          <cell r="T187" t="str">
            <v>213.04.2</v>
          </cell>
          <cell r="U187" t="str">
            <v>1</v>
          </cell>
          <cell r="V187" t="str">
            <v>02</v>
          </cell>
          <cell r="W187" t="str">
            <v>22/09/2009</v>
          </cell>
          <cell r="X187" t="str">
            <v>020</v>
          </cell>
          <cell r="Y187">
            <v>240</v>
          </cell>
          <cell r="Z187">
            <v>0</v>
          </cell>
          <cell r="AA187" t="str">
            <v>213.04.2</v>
          </cell>
          <cell r="AB187" t="str">
            <v>1</v>
          </cell>
          <cell r="AC187" t="str">
            <v>02</v>
          </cell>
          <cell r="AD187" t="str">
            <v>23/09/2009</v>
          </cell>
          <cell r="AE187" t="str">
            <v>020</v>
          </cell>
          <cell r="AF187">
            <v>240</v>
          </cell>
          <cell r="AG187">
            <v>0</v>
          </cell>
          <cell r="AH187" t="str">
            <v>213.04.2</v>
          </cell>
          <cell r="AI187" t="str">
            <v>1</v>
          </cell>
          <cell r="AJ187" t="str">
            <v>02</v>
          </cell>
          <cell r="AK187" t="str">
            <v>24/09/2009</v>
          </cell>
          <cell r="AL187" t="str">
            <v>020</v>
          </cell>
          <cell r="AM187">
            <v>240</v>
          </cell>
          <cell r="AN187">
            <v>0</v>
          </cell>
          <cell r="AO187" t="str">
            <v>213.04.2</v>
          </cell>
          <cell r="AP187" t="str">
            <v>1</v>
          </cell>
          <cell r="AQ187" t="str">
            <v>02</v>
          </cell>
          <cell r="AR187" t="str">
            <v>25/09/2009</v>
          </cell>
          <cell r="AS187" t="str">
            <v>020</v>
          </cell>
          <cell r="AT187">
            <v>240</v>
          </cell>
          <cell r="AU187">
            <v>0</v>
          </cell>
        </row>
        <row r="188">
          <cell r="M188" t="str">
            <v>213.05.2</v>
          </cell>
          <cell r="N188" t="str">
            <v>1</v>
          </cell>
          <cell r="O188" t="str">
            <v>02</v>
          </cell>
          <cell r="P188" t="str">
            <v>21/09/2009</v>
          </cell>
          <cell r="Q188" t="str">
            <v>020</v>
          </cell>
          <cell r="R188">
            <v>240</v>
          </cell>
          <cell r="S188">
            <v>0</v>
          </cell>
          <cell r="T188" t="str">
            <v>213.05.2</v>
          </cell>
          <cell r="U188" t="str">
            <v>1</v>
          </cell>
          <cell r="V188" t="str">
            <v>02</v>
          </cell>
          <cell r="W188" t="str">
            <v>22/09/2009</v>
          </cell>
          <cell r="X188" t="str">
            <v>020</v>
          </cell>
          <cell r="Y188">
            <v>240</v>
          </cell>
          <cell r="Z188">
            <v>0</v>
          </cell>
          <cell r="AA188" t="str">
            <v>213.05.2</v>
          </cell>
          <cell r="AB188" t="str">
            <v>1</v>
          </cell>
          <cell r="AC188" t="str">
            <v>02</v>
          </cell>
          <cell r="AD188" t="str">
            <v>23/09/2009</v>
          </cell>
          <cell r="AE188" t="str">
            <v>020</v>
          </cell>
          <cell r="AF188">
            <v>240</v>
          </cell>
          <cell r="AG188">
            <v>0</v>
          </cell>
          <cell r="AH188" t="str">
            <v>213.05.2</v>
          </cell>
          <cell r="AI188" t="str">
            <v>1</v>
          </cell>
          <cell r="AJ188" t="str">
            <v>02</v>
          </cell>
          <cell r="AK188" t="str">
            <v>24/09/2009</v>
          </cell>
          <cell r="AL188" t="str">
            <v>020</v>
          </cell>
          <cell r="AM188">
            <v>240</v>
          </cell>
          <cell r="AN188">
            <v>0</v>
          </cell>
          <cell r="AO188" t="str">
            <v>213.05.2</v>
          </cell>
          <cell r="AP188" t="str">
            <v>1</v>
          </cell>
          <cell r="AQ188" t="str">
            <v>02</v>
          </cell>
          <cell r="AR188" t="str">
            <v>25/09/2009</v>
          </cell>
          <cell r="AS188" t="str">
            <v>020</v>
          </cell>
          <cell r="AT188">
            <v>240</v>
          </cell>
          <cell r="AU188">
            <v>0</v>
          </cell>
        </row>
        <row r="189">
          <cell r="M189" t="str">
            <v>213.06.2</v>
          </cell>
          <cell r="N189" t="str">
            <v>1</v>
          </cell>
          <cell r="O189" t="str">
            <v>02</v>
          </cell>
          <cell r="P189" t="str">
            <v>21/09/2009</v>
          </cell>
          <cell r="Q189" t="str">
            <v>020</v>
          </cell>
          <cell r="R189">
            <v>240</v>
          </cell>
          <cell r="S189">
            <v>0</v>
          </cell>
          <cell r="T189" t="str">
            <v>213.06.2</v>
          </cell>
          <cell r="U189" t="str">
            <v>1</v>
          </cell>
          <cell r="V189" t="str">
            <v>02</v>
          </cell>
          <cell r="W189" t="str">
            <v>22/09/2009</v>
          </cell>
          <cell r="X189" t="str">
            <v>020</v>
          </cell>
          <cell r="Y189">
            <v>240</v>
          </cell>
          <cell r="Z189">
            <v>0</v>
          </cell>
          <cell r="AA189" t="str">
            <v>213.06.2</v>
          </cell>
          <cell r="AB189" t="str">
            <v>1</v>
          </cell>
          <cell r="AC189" t="str">
            <v>02</v>
          </cell>
          <cell r="AD189" t="str">
            <v>23/09/2009</v>
          </cell>
          <cell r="AE189" t="str">
            <v>020</v>
          </cell>
          <cell r="AF189">
            <v>240</v>
          </cell>
          <cell r="AG189">
            <v>0</v>
          </cell>
          <cell r="AH189" t="str">
            <v>213.06.2</v>
          </cell>
          <cell r="AI189" t="str">
            <v>1</v>
          </cell>
          <cell r="AJ189" t="str">
            <v>02</v>
          </cell>
          <cell r="AK189" t="str">
            <v>24/09/2009</v>
          </cell>
          <cell r="AL189" t="str">
            <v>020</v>
          </cell>
          <cell r="AM189">
            <v>240</v>
          </cell>
          <cell r="AN189">
            <v>0</v>
          </cell>
          <cell r="AO189" t="str">
            <v>213.06.2</v>
          </cell>
          <cell r="AP189" t="str">
            <v>1</v>
          </cell>
          <cell r="AQ189" t="str">
            <v>02</v>
          </cell>
          <cell r="AR189" t="str">
            <v>25/09/2009</v>
          </cell>
          <cell r="AS189" t="str">
            <v>020</v>
          </cell>
          <cell r="AT189">
            <v>240</v>
          </cell>
          <cell r="AU189">
            <v>0</v>
          </cell>
        </row>
        <row r="190">
          <cell r="M190" t="str">
            <v>213.07.2</v>
          </cell>
          <cell r="N190" t="str">
            <v>1</v>
          </cell>
          <cell r="O190" t="str">
            <v>02</v>
          </cell>
          <cell r="P190" t="str">
            <v>21/09/2009</v>
          </cell>
          <cell r="Q190" t="str">
            <v>020</v>
          </cell>
          <cell r="R190">
            <v>240</v>
          </cell>
          <cell r="S190">
            <v>0</v>
          </cell>
          <cell r="T190" t="str">
            <v>213.07.2</v>
          </cell>
          <cell r="U190" t="str">
            <v>1</v>
          </cell>
          <cell r="V190" t="str">
            <v>02</v>
          </cell>
          <cell r="W190" t="str">
            <v>22/09/2009</v>
          </cell>
          <cell r="X190" t="str">
            <v>020</v>
          </cell>
          <cell r="Y190">
            <v>240</v>
          </cell>
          <cell r="Z190">
            <v>0</v>
          </cell>
          <cell r="AA190" t="str">
            <v>213.07.2</v>
          </cell>
          <cell r="AB190" t="str">
            <v>1</v>
          </cell>
          <cell r="AC190" t="str">
            <v>02</v>
          </cell>
          <cell r="AD190" t="str">
            <v>23/09/2009</v>
          </cell>
          <cell r="AE190" t="str">
            <v>020</v>
          </cell>
          <cell r="AF190">
            <v>240</v>
          </cell>
          <cell r="AG190">
            <v>0</v>
          </cell>
          <cell r="AH190" t="str">
            <v>213.07.2</v>
          </cell>
          <cell r="AI190" t="str">
            <v>1</v>
          </cell>
          <cell r="AJ190" t="str">
            <v>02</v>
          </cell>
          <cell r="AK190" t="str">
            <v>24/09/2009</v>
          </cell>
          <cell r="AL190" t="str">
            <v>020</v>
          </cell>
          <cell r="AM190">
            <v>240</v>
          </cell>
          <cell r="AN190">
            <v>0</v>
          </cell>
          <cell r="AO190" t="str">
            <v>213.07.2</v>
          </cell>
          <cell r="AP190" t="str">
            <v>1</v>
          </cell>
          <cell r="AQ190" t="str">
            <v>02</v>
          </cell>
          <cell r="AR190" t="str">
            <v>25/09/2009</v>
          </cell>
          <cell r="AS190" t="str">
            <v>020</v>
          </cell>
          <cell r="AT190">
            <v>240</v>
          </cell>
          <cell r="AU190">
            <v>0</v>
          </cell>
        </row>
        <row r="191">
          <cell r="M191" t="str">
            <v>213.99.2.22</v>
          </cell>
          <cell r="N191" t="str">
            <v>1</v>
          </cell>
          <cell r="O191" t="str">
            <v>02</v>
          </cell>
          <cell r="P191" t="str">
            <v>21/09/2009</v>
          </cell>
          <cell r="Q191" t="str">
            <v>020</v>
          </cell>
          <cell r="R191">
            <v>240</v>
          </cell>
          <cell r="S191">
            <v>0</v>
          </cell>
          <cell r="T191" t="str">
            <v>213.99.2.22</v>
          </cell>
          <cell r="U191" t="str">
            <v>1</v>
          </cell>
          <cell r="V191" t="str">
            <v>02</v>
          </cell>
          <cell r="W191" t="str">
            <v>22/09/2009</v>
          </cell>
          <cell r="X191" t="str">
            <v>020</v>
          </cell>
          <cell r="Y191">
            <v>240</v>
          </cell>
          <cell r="Z191">
            <v>0</v>
          </cell>
          <cell r="AA191" t="str">
            <v>213.99.2.22</v>
          </cell>
          <cell r="AB191" t="str">
            <v>1</v>
          </cell>
          <cell r="AC191" t="str">
            <v>02</v>
          </cell>
          <cell r="AD191" t="str">
            <v>23/09/2009</v>
          </cell>
          <cell r="AE191" t="str">
            <v>020</v>
          </cell>
          <cell r="AF191">
            <v>240</v>
          </cell>
          <cell r="AG191">
            <v>0</v>
          </cell>
          <cell r="AH191" t="str">
            <v>213.99.2.22</v>
          </cell>
          <cell r="AI191" t="str">
            <v>1</v>
          </cell>
          <cell r="AJ191" t="str">
            <v>02</v>
          </cell>
          <cell r="AK191" t="str">
            <v>24/09/2009</v>
          </cell>
          <cell r="AL191" t="str">
            <v>020</v>
          </cell>
          <cell r="AM191">
            <v>240</v>
          </cell>
          <cell r="AN191">
            <v>0</v>
          </cell>
          <cell r="AO191" t="str">
            <v>213.99.2.22</v>
          </cell>
          <cell r="AP191" t="str">
            <v>1</v>
          </cell>
          <cell r="AQ191" t="str">
            <v>02</v>
          </cell>
          <cell r="AR191" t="str">
            <v>25/09/2009</v>
          </cell>
          <cell r="AS191" t="str">
            <v>020</v>
          </cell>
          <cell r="AT191">
            <v>240</v>
          </cell>
          <cell r="AU191">
            <v>0</v>
          </cell>
        </row>
        <row r="195">
          <cell r="M195" t="str">
            <v>113.01.2</v>
          </cell>
          <cell r="N195" t="str">
            <v>1</v>
          </cell>
          <cell r="O195" t="str">
            <v>02</v>
          </cell>
          <cell r="P195" t="str">
            <v>21/09/2009</v>
          </cell>
          <cell r="Q195" t="str">
            <v>020</v>
          </cell>
          <cell r="R195">
            <v>240</v>
          </cell>
          <cell r="S195">
            <v>0</v>
          </cell>
          <cell r="T195" t="str">
            <v>113.01.2</v>
          </cell>
          <cell r="U195" t="str">
            <v>1</v>
          </cell>
          <cell r="V195" t="str">
            <v>02</v>
          </cell>
          <cell r="W195" t="str">
            <v>22/09/2009</v>
          </cell>
          <cell r="X195" t="str">
            <v>020</v>
          </cell>
          <cell r="Y195">
            <v>240</v>
          </cell>
          <cell r="Z195">
            <v>0</v>
          </cell>
          <cell r="AA195" t="str">
            <v>113.01.2</v>
          </cell>
          <cell r="AB195" t="str">
            <v>1</v>
          </cell>
          <cell r="AC195" t="str">
            <v>02</v>
          </cell>
          <cell r="AD195" t="str">
            <v>23/09/2009</v>
          </cell>
          <cell r="AE195" t="str">
            <v>020</v>
          </cell>
          <cell r="AF195">
            <v>240</v>
          </cell>
          <cell r="AG195">
            <v>0</v>
          </cell>
          <cell r="AH195" t="str">
            <v>113.01.2</v>
          </cell>
          <cell r="AI195" t="str">
            <v>1</v>
          </cell>
          <cell r="AJ195" t="str">
            <v>02</v>
          </cell>
          <cell r="AK195" t="str">
            <v>24/09/2009</v>
          </cell>
          <cell r="AL195" t="str">
            <v>020</v>
          </cell>
          <cell r="AM195">
            <v>240</v>
          </cell>
          <cell r="AN195">
            <v>0</v>
          </cell>
          <cell r="AO195" t="str">
            <v>113.01.2</v>
          </cell>
          <cell r="AP195" t="str">
            <v>1</v>
          </cell>
          <cell r="AQ195" t="str">
            <v>02</v>
          </cell>
          <cell r="AR195" t="str">
            <v>25/09/2009</v>
          </cell>
          <cell r="AS195" t="str">
            <v>020</v>
          </cell>
          <cell r="AT195">
            <v>240</v>
          </cell>
          <cell r="AU195">
            <v>0</v>
          </cell>
        </row>
        <row r="196">
          <cell r="M196" t="str">
            <v>113.02.2</v>
          </cell>
          <cell r="N196" t="str">
            <v>1</v>
          </cell>
          <cell r="O196" t="str">
            <v>02</v>
          </cell>
          <cell r="P196" t="str">
            <v>21/09/2009</v>
          </cell>
          <cell r="Q196" t="str">
            <v>020</v>
          </cell>
          <cell r="R196">
            <v>240</v>
          </cell>
          <cell r="S196">
            <v>0</v>
          </cell>
          <cell r="T196" t="str">
            <v>113.02.2</v>
          </cell>
          <cell r="U196" t="str">
            <v>1</v>
          </cell>
          <cell r="V196" t="str">
            <v>02</v>
          </cell>
          <cell r="W196" t="str">
            <v>22/09/2009</v>
          </cell>
          <cell r="X196" t="str">
            <v>020</v>
          </cell>
          <cell r="Y196">
            <v>240</v>
          </cell>
          <cell r="Z196">
            <v>0</v>
          </cell>
          <cell r="AA196" t="str">
            <v>113.02.2</v>
          </cell>
          <cell r="AB196" t="str">
            <v>1</v>
          </cell>
          <cell r="AC196" t="str">
            <v>02</v>
          </cell>
          <cell r="AD196" t="str">
            <v>23/09/2009</v>
          </cell>
          <cell r="AE196" t="str">
            <v>020</v>
          </cell>
          <cell r="AF196">
            <v>240</v>
          </cell>
          <cell r="AG196">
            <v>0</v>
          </cell>
          <cell r="AH196" t="str">
            <v>113.02.2</v>
          </cell>
          <cell r="AI196" t="str">
            <v>1</v>
          </cell>
          <cell r="AJ196" t="str">
            <v>02</v>
          </cell>
          <cell r="AK196" t="str">
            <v>24/09/2009</v>
          </cell>
          <cell r="AL196" t="str">
            <v>020</v>
          </cell>
          <cell r="AM196">
            <v>240</v>
          </cell>
          <cell r="AN196">
            <v>0</v>
          </cell>
          <cell r="AO196" t="str">
            <v>113.02.2</v>
          </cell>
          <cell r="AP196" t="str">
            <v>1</v>
          </cell>
          <cell r="AQ196" t="str">
            <v>02</v>
          </cell>
          <cell r="AR196" t="str">
            <v>25/09/2009</v>
          </cell>
          <cell r="AS196" t="str">
            <v>020</v>
          </cell>
          <cell r="AT196">
            <v>240</v>
          </cell>
          <cell r="AU196">
            <v>0</v>
          </cell>
        </row>
        <row r="197">
          <cell r="M197" t="str">
            <v>113.05.2</v>
          </cell>
          <cell r="N197" t="str">
            <v>1</v>
          </cell>
          <cell r="O197" t="str">
            <v>02</v>
          </cell>
          <cell r="P197" t="str">
            <v>21/09/2009</v>
          </cell>
          <cell r="Q197" t="str">
            <v>020</v>
          </cell>
          <cell r="R197">
            <v>240</v>
          </cell>
          <cell r="S197">
            <v>0</v>
          </cell>
          <cell r="T197" t="str">
            <v>113.05.2</v>
          </cell>
          <cell r="U197" t="str">
            <v>1</v>
          </cell>
          <cell r="V197" t="str">
            <v>02</v>
          </cell>
          <cell r="W197" t="str">
            <v>22/09/2009</v>
          </cell>
          <cell r="X197" t="str">
            <v>020</v>
          </cell>
          <cell r="Y197">
            <v>240</v>
          </cell>
          <cell r="Z197">
            <v>0</v>
          </cell>
          <cell r="AA197" t="str">
            <v>113.05.2</v>
          </cell>
          <cell r="AB197" t="str">
            <v>1</v>
          </cell>
          <cell r="AC197" t="str">
            <v>02</v>
          </cell>
          <cell r="AD197" t="str">
            <v>23/09/2009</v>
          </cell>
          <cell r="AE197" t="str">
            <v>020</v>
          </cell>
          <cell r="AF197">
            <v>240</v>
          </cell>
          <cell r="AG197">
            <v>0</v>
          </cell>
          <cell r="AH197" t="str">
            <v>113.05.2</v>
          </cell>
          <cell r="AI197" t="str">
            <v>1</v>
          </cell>
          <cell r="AJ197" t="str">
            <v>02</v>
          </cell>
          <cell r="AK197" t="str">
            <v>24/09/2009</v>
          </cell>
          <cell r="AL197" t="str">
            <v>020</v>
          </cell>
          <cell r="AM197">
            <v>240</v>
          </cell>
          <cell r="AN197">
            <v>0</v>
          </cell>
          <cell r="AO197" t="str">
            <v>113.05.2</v>
          </cell>
          <cell r="AP197" t="str">
            <v>1</v>
          </cell>
          <cell r="AQ197" t="str">
            <v>02</v>
          </cell>
          <cell r="AR197" t="str">
            <v>25/09/2009</v>
          </cell>
          <cell r="AS197" t="str">
            <v>020</v>
          </cell>
          <cell r="AT197">
            <v>240</v>
          </cell>
          <cell r="AU197">
            <v>0</v>
          </cell>
        </row>
        <row r="198">
          <cell r="M198" t="str">
            <v>113.06.2</v>
          </cell>
          <cell r="N198" t="str">
            <v>1</v>
          </cell>
          <cell r="O198" t="str">
            <v>02</v>
          </cell>
          <cell r="P198" t="str">
            <v>21/09/2009</v>
          </cell>
          <cell r="Q198" t="str">
            <v>020</v>
          </cell>
          <cell r="R198">
            <v>240</v>
          </cell>
          <cell r="S198">
            <v>0</v>
          </cell>
          <cell r="T198" t="str">
            <v>113.06.2</v>
          </cell>
          <cell r="U198" t="str">
            <v>1</v>
          </cell>
          <cell r="V198" t="str">
            <v>02</v>
          </cell>
          <cell r="W198" t="str">
            <v>22/09/2009</v>
          </cell>
          <cell r="X198" t="str">
            <v>020</v>
          </cell>
          <cell r="Y198">
            <v>240</v>
          </cell>
          <cell r="Z198">
            <v>0</v>
          </cell>
          <cell r="AA198" t="str">
            <v>113.06.2</v>
          </cell>
          <cell r="AB198" t="str">
            <v>1</v>
          </cell>
          <cell r="AC198" t="str">
            <v>02</v>
          </cell>
          <cell r="AD198" t="str">
            <v>23/09/2009</v>
          </cell>
          <cell r="AE198" t="str">
            <v>020</v>
          </cell>
          <cell r="AF198">
            <v>240</v>
          </cell>
          <cell r="AG198">
            <v>0</v>
          </cell>
          <cell r="AH198" t="str">
            <v>113.06.2</v>
          </cell>
          <cell r="AI198" t="str">
            <v>1</v>
          </cell>
          <cell r="AJ198" t="str">
            <v>02</v>
          </cell>
          <cell r="AK198" t="str">
            <v>24/09/2009</v>
          </cell>
          <cell r="AL198" t="str">
            <v>020</v>
          </cell>
          <cell r="AM198">
            <v>240</v>
          </cell>
          <cell r="AN198">
            <v>0</v>
          </cell>
          <cell r="AO198" t="str">
            <v>113.06.2</v>
          </cell>
          <cell r="AP198" t="str">
            <v>1</v>
          </cell>
          <cell r="AQ198" t="str">
            <v>02</v>
          </cell>
          <cell r="AR198" t="str">
            <v>25/09/2009</v>
          </cell>
          <cell r="AS198" t="str">
            <v>020</v>
          </cell>
          <cell r="AT198">
            <v>240</v>
          </cell>
          <cell r="AU198">
            <v>0</v>
          </cell>
        </row>
        <row r="199">
          <cell r="M199" t="str">
            <v>113.03.2</v>
          </cell>
          <cell r="N199" t="str">
            <v>1</v>
          </cell>
          <cell r="O199" t="str">
            <v>02</v>
          </cell>
          <cell r="P199" t="str">
            <v>21/09/2009</v>
          </cell>
          <cell r="Q199" t="str">
            <v>020</v>
          </cell>
          <cell r="R199">
            <v>240</v>
          </cell>
          <cell r="S199">
            <v>0</v>
          </cell>
          <cell r="T199" t="str">
            <v>113.03.2</v>
          </cell>
          <cell r="U199" t="str">
            <v>1</v>
          </cell>
          <cell r="V199" t="str">
            <v>02</v>
          </cell>
          <cell r="W199" t="str">
            <v>22/09/2009</v>
          </cell>
          <cell r="X199" t="str">
            <v>020</v>
          </cell>
          <cell r="Y199">
            <v>240</v>
          </cell>
          <cell r="Z199">
            <v>0</v>
          </cell>
          <cell r="AA199" t="str">
            <v>113.03.2</v>
          </cell>
          <cell r="AB199" t="str">
            <v>1</v>
          </cell>
          <cell r="AC199" t="str">
            <v>02</v>
          </cell>
          <cell r="AD199" t="str">
            <v>23/09/2009</v>
          </cell>
          <cell r="AE199" t="str">
            <v>020</v>
          </cell>
          <cell r="AF199">
            <v>240</v>
          </cell>
          <cell r="AG199">
            <v>0</v>
          </cell>
          <cell r="AH199" t="str">
            <v>113.03.2</v>
          </cell>
          <cell r="AI199" t="str">
            <v>1</v>
          </cell>
          <cell r="AJ199" t="str">
            <v>02</v>
          </cell>
          <cell r="AK199" t="str">
            <v>24/09/2009</v>
          </cell>
          <cell r="AL199" t="str">
            <v>020</v>
          </cell>
          <cell r="AM199">
            <v>240</v>
          </cell>
          <cell r="AN199">
            <v>0</v>
          </cell>
          <cell r="AO199" t="str">
            <v>113.03.2</v>
          </cell>
          <cell r="AP199" t="str">
            <v>1</v>
          </cell>
          <cell r="AQ199" t="str">
            <v>02</v>
          </cell>
          <cell r="AR199" t="str">
            <v>25/09/2009</v>
          </cell>
          <cell r="AS199" t="str">
            <v>020</v>
          </cell>
          <cell r="AT199">
            <v>240</v>
          </cell>
          <cell r="AU199">
            <v>0</v>
          </cell>
        </row>
        <row r="200">
          <cell r="M200" t="str">
            <v>122.01.2.22</v>
          </cell>
          <cell r="N200" t="str">
            <v>1</v>
          </cell>
          <cell r="O200" t="str">
            <v>02</v>
          </cell>
          <cell r="P200" t="str">
            <v>21/09/2009</v>
          </cell>
          <cell r="Q200" t="str">
            <v>020</v>
          </cell>
          <cell r="R200">
            <v>240</v>
          </cell>
          <cell r="S200">
            <v>0</v>
          </cell>
          <cell r="T200" t="str">
            <v>122.01.2.22</v>
          </cell>
          <cell r="U200" t="str">
            <v>1</v>
          </cell>
          <cell r="V200" t="str">
            <v>02</v>
          </cell>
          <cell r="W200" t="str">
            <v>22/09/2009</v>
          </cell>
          <cell r="X200" t="str">
            <v>020</v>
          </cell>
          <cell r="Y200">
            <v>240</v>
          </cell>
          <cell r="Z200">
            <v>0</v>
          </cell>
          <cell r="AA200" t="str">
            <v>122.01.2.22</v>
          </cell>
          <cell r="AB200" t="str">
            <v>1</v>
          </cell>
          <cell r="AC200" t="str">
            <v>02</v>
          </cell>
          <cell r="AD200" t="str">
            <v>23/09/2009</v>
          </cell>
          <cell r="AE200" t="str">
            <v>020</v>
          </cell>
          <cell r="AF200">
            <v>240</v>
          </cell>
          <cell r="AG200">
            <v>0</v>
          </cell>
          <cell r="AH200" t="str">
            <v>122.01.2.22</v>
          </cell>
          <cell r="AI200" t="str">
            <v>1</v>
          </cell>
          <cell r="AJ200" t="str">
            <v>02</v>
          </cell>
          <cell r="AK200" t="str">
            <v>24/09/2009</v>
          </cell>
          <cell r="AL200" t="str">
            <v>020</v>
          </cell>
          <cell r="AM200">
            <v>240</v>
          </cell>
          <cell r="AN200">
            <v>0</v>
          </cell>
          <cell r="AO200" t="str">
            <v>122.01.2.22</v>
          </cell>
          <cell r="AP200" t="str">
            <v>1</v>
          </cell>
          <cell r="AQ200" t="str">
            <v>02</v>
          </cell>
          <cell r="AR200" t="str">
            <v>25/09/2009</v>
          </cell>
          <cell r="AS200" t="str">
            <v>020</v>
          </cell>
          <cell r="AT200">
            <v>240</v>
          </cell>
          <cell r="AU200">
            <v>0</v>
          </cell>
        </row>
        <row r="201">
          <cell r="M201" t="str">
            <v>122.04.2.22</v>
          </cell>
          <cell r="N201" t="str">
            <v>1</v>
          </cell>
          <cell r="O201" t="str">
            <v>02</v>
          </cell>
          <cell r="P201" t="str">
            <v>21/09/2009</v>
          </cell>
          <cell r="Q201" t="str">
            <v>020</v>
          </cell>
          <cell r="R201">
            <v>240</v>
          </cell>
          <cell r="S201">
            <v>0</v>
          </cell>
          <cell r="T201" t="str">
            <v>122.04.2.22</v>
          </cell>
          <cell r="U201" t="str">
            <v>1</v>
          </cell>
          <cell r="V201" t="str">
            <v>02</v>
          </cell>
          <cell r="W201" t="str">
            <v>22/09/2009</v>
          </cell>
          <cell r="X201" t="str">
            <v>020</v>
          </cell>
          <cell r="Y201">
            <v>240</v>
          </cell>
          <cell r="Z201">
            <v>0</v>
          </cell>
          <cell r="AA201" t="str">
            <v>122.04.2.22</v>
          </cell>
          <cell r="AB201" t="str">
            <v>1</v>
          </cell>
          <cell r="AC201" t="str">
            <v>02</v>
          </cell>
          <cell r="AD201" t="str">
            <v>23/09/2009</v>
          </cell>
          <cell r="AE201" t="str">
            <v>020</v>
          </cell>
          <cell r="AF201">
            <v>240</v>
          </cell>
          <cell r="AG201">
            <v>0</v>
          </cell>
          <cell r="AH201" t="str">
            <v>122.04.2.22</v>
          </cell>
          <cell r="AI201" t="str">
            <v>1</v>
          </cell>
          <cell r="AJ201" t="str">
            <v>02</v>
          </cell>
          <cell r="AK201" t="str">
            <v>24/09/2009</v>
          </cell>
          <cell r="AL201" t="str">
            <v>020</v>
          </cell>
          <cell r="AM201">
            <v>240</v>
          </cell>
          <cell r="AN201">
            <v>0</v>
          </cell>
          <cell r="AO201" t="str">
            <v>122.04.2.22</v>
          </cell>
          <cell r="AP201" t="str">
            <v>1</v>
          </cell>
          <cell r="AQ201" t="str">
            <v>02</v>
          </cell>
          <cell r="AR201" t="str">
            <v>25/09/2009</v>
          </cell>
          <cell r="AS201" t="str">
            <v>020</v>
          </cell>
          <cell r="AT201">
            <v>240</v>
          </cell>
          <cell r="AU201">
            <v>0</v>
          </cell>
        </row>
        <row r="202">
          <cell r="M202" t="str">
            <v>131.01.2</v>
          </cell>
          <cell r="N202" t="str">
            <v>1</v>
          </cell>
          <cell r="O202" t="str">
            <v>02</v>
          </cell>
          <cell r="P202" t="str">
            <v>21/09/2009</v>
          </cell>
          <cell r="Q202" t="str">
            <v>020</v>
          </cell>
          <cell r="R202">
            <v>240</v>
          </cell>
          <cell r="S202">
            <v>0</v>
          </cell>
          <cell r="T202" t="str">
            <v>131.01.2</v>
          </cell>
          <cell r="U202" t="str">
            <v>1</v>
          </cell>
          <cell r="V202" t="str">
            <v>02</v>
          </cell>
          <cell r="W202" t="str">
            <v>22/09/2009</v>
          </cell>
          <cell r="X202" t="str">
            <v>020</v>
          </cell>
          <cell r="Y202">
            <v>240</v>
          </cell>
          <cell r="Z202">
            <v>0</v>
          </cell>
          <cell r="AA202" t="str">
            <v>131.01.2</v>
          </cell>
          <cell r="AB202" t="str">
            <v>1</v>
          </cell>
          <cell r="AC202" t="str">
            <v>02</v>
          </cell>
          <cell r="AD202" t="str">
            <v>23/09/2009</v>
          </cell>
          <cell r="AE202" t="str">
            <v>020</v>
          </cell>
          <cell r="AF202">
            <v>240</v>
          </cell>
          <cell r="AG202">
            <v>0</v>
          </cell>
          <cell r="AH202" t="str">
            <v>131.01.2</v>
          </cell>
          <cell r="AI202" t="str">
            <v>1</v>
          </cell>
          <cell r="AJ202" t="str">
            <v>02</v>
          </cell>
          <cell r="AK202" t="str">
            <v>24/09/2009</v>
          </cell>
          <cell r="AL202" t="str">
            <v>020</v>
          </cell>
          <cell r="AM202">
            <v>240</v>
          </cell>
          <cell r="AN202">
            <v>0</v>
          </cell>
          <cell r="AO202" t="str">
            <v>131.01.2</v>
          </cell>
          <cell r="AP202" t="str">
            <v>1</v>
          </cell>
          <cell r="AQ202" t="str">
            <v>02</v>
          </cell>
          <cell r="AR202" t="str">
            <v>25/09/2009</v>
          </cell>
          <cell r="AS202" t="str">
            <v>020</v>
          </cell>
          <cell r="AT202">
            <v>240</v>
          </cell>
          <cell r="AU202">
            <v>0</v>
          </cell>
        </row>
        <row r="203">
          <cell r="M203" t="str">
            <v>131.99.2</v>
          </cell>
          <cell r="N203" t="str">
            <v>1</v>
          </cell>
          <cell r="O203" t="str">
            <v>02</v>
          </cell>
          <cell r="P203" t="str">
            <v>21/09/2009</v>
          </cell>
          <cell r="Q203" t="str">
            <v>020</v>
          </cell>
          <cell r="R203">
            <v>240</v>
          </cell>
          <cell r="S203">
            <v>0</v>
          </cell>
          <cell r="T203" t="str">
            <v>131.99.2</v>
          </cell>
          <cell r="U203" t="str">
            <v>1</v>
          </cell>
          <cell r="V203" t="str">
            <v>02</v>
          </cell>
          <cell r="W203" t="str">
            <v>22/09/2009</v>
          </cell>
          <cell r="X203" t="str">
            <v>020</v>
          </cell>
          <cell r="Y203">
            <v>240</v>
          </cell>
          <cell r="Z203">
            <v>0</v>
          </cell>
          <cell r="AA203" t="str">
            <v>131.99.2</v>
          </cell>
          <cell r="AB203" t="str">
            <v>1</v>
          </cell>
          <cell r="AC203" t="str">
            <v>02</v>
          </cell>
          <cell r="AD203" t="str">
            <v>23/09/2009</v>
          </cell>
          <cell r="AE203" t="str">
            <v>020</v>
          </cell>
          <cell r="AF203">
            <v>240</v>
          </cell>
          <cell r="AG203">
            <v>0</v>
          </cell>
          <cell r="AH203" t="str">
            <v>131.99.2</v>
          </cell>
          <cell r="AI203" t="str">
            <v>1</v>
          </cell>
          <cell r="AJ203" t="str">
            <v>02</v>
          </cell>
          <cell r="AK203" t="str">
            <v>24/09/2009</v>
          </cell>
          <cell r="AL203" t="str">
            <v>020</v>
          </cell>
          <cell r="AM203">
            <v>240</v>
          </cell>
          <cell r="AN203">
            <v>0</v>
          </cell>
          <cell r="AO203" t="str">
            <v>131.99.2</v>
          </cell>
          <cell r="AP203" t="str">
            <v>1</v>
          </cell>
          <cell r="AQ203" t="str">
            <v>02</v>
          </cell>
          <cell r="AR203" t="str">
            <v>25/09/2009</v>
          </cell>
          <cell r="AS203" t="str">
            <v>020</v>
          </cell>
          <cell r="AT203">
            <v>240</v>
          </cell>
          <cell r="AU203">
            <v>0</v>
          </cell>
        </row>
        <row r="207">
          <cell r="M207" t="str">
            <v>111.01.2.22</v>
          </cell>
          <cell r="N207" t="str">
            <v>1</v>
          </cell>
          <cell r="O207" t="str">
            <v>02</v>
          </cell>
          <cell r="P207" t="str">
            <v>21/09/2009</v>
          </cell>
          <cell r="Q207" t="str">
            <v>020</v>
          </cell>
          <cell r="R207">
            <v>240</v>
          </cell>
          <cell r="S207">
            <v>0</v>
          </cell>
          <cell r="T207" t="str">
            <v>111.01.2.22</v>
          </cell>
          <cell r="U207" t="str">
            <v>1</v>
          </cell>
          <cell r="V207" t="str">
            <v>02</v>
          </cell>
          <cell r="W207" t="str">
            <v>22/09/2009</v>
          </cell>
          <cell r="X207" t="str">
            <v>020</v>
          </cell>
          <cell r="Y207">
            <v>240</v>
          </cell>
          <cell r="Z207">
            <v>0</v>
          </cell>
          <cell r="AA207" t="str">
            <v>111.01.2.22</v>
          </cell>
          <cell r="AB207" t="str">
            <v>1</v>
          </cell>
          <cell r="AC207" t="str">
            <v>02</v>
          </cell>
          <cell r="AD207" t="str">
            <v>23/09/2009</v>
          </cell>
          <cell r="AE207" t="str">
            <v>020</v>
          </cell>
          <cell r="AF207">
            <v>240</v>
          </cell>
          <cell r="AG207">
            <v>0</v>
          </cell>
          <cell r="AH207" t="str">
            <v>111.01.2.22</v>
          </cell>
          <cell r="AI207" t="str">
            <v>1</v>
          </cell>
          <cell r="AJ207" t="str">
            <v>02</v>
          </cell>
          <cell r="AK207" t="str">
            <v>24/09/2009</v>
          </cell>
          <cell r="AL207" t="str">
            <v>020</v>
          </cell>
          <cell r="AM207">
            <v>240</v>
          </cell>
          <cell r="AN207">
            <v>0</v>
          </cell>
          <cell r="AO207" t="str">
            <v>111.01.2.22</v>
          </cell>
          <cell r="AP207" t="str">
            <v>1</v>
          </cell>
          <cell r="AQ207" t="str">
            <v>02</v>
          </cell>
          <cell r="AR207" t="str">
            <v>25/09/2009</v>
          </cell>
          <cell r="AS207" t="str">
            <v>020</v>
          </cell>
          <cell r="AT207">
            <v>240</v>
          </cell>
          <cell r="AU207">
            <v>0</v>
          </cell>
        </row>
        <row r="208">
          <cell r="M208" t="str">
            <v>211.16.2</v>
          </cell>
          <cell r="N208" t="str">
            <v>1</v>
          </cell>
          <cell r="O208" t="str">
            <v>02</v>
          </cell>
          <cell r="P208" t="str">
            <v>21/09/2009</v>
          </cell>
          <cell r="Q208" t="str">
            <v>020</v>
          </cell>
          <cell r="R208">
            <v>240</v>
          </cell>
          <cell r="S208">
            <v>0</v>
          </cell>
          <cell r="T208" t="str">
            <v>211.16.2</v>
          </cell>
          <cell r="U208" t="str">
            <v>1</v>
          </cell>
          <cell r="V208" t="str">
            <v>02</v>
          </cell>
          <cell r="W208" t="str">
            <v>22/09/2009</v>
          </cell>
          <cell r="X208" t="str">
            <v>020</v>
          </cell>
          <cell r="Y208">
            <v>240</v>
          </cell>
          <cell r="Z208">
            <v>0</v>
          </cell>
          <cell r="AA208" t="str">
            <v>211.16.2</v>
          </cell>
          <cell r="AB208" t="str">
            <v>1</v>
          </cell>
          <cell r="AC208" t="str">
            <v>02</v>
          </cell>
          <cell r="AD208" t="str">
            <v>23/09/2009</v>
          </cell>
          <cell r="AE208" t="str">
            <v>020</v>
          </cell>
          <cell r="AF208">
            <v>240</v>
          </cell>
          <cell r="AG208">
            <v>0</v>
          </cell>
          <cell r="AH208" t="str">
            <v>211.16.2</v>
          </cell>
          <cell r="AI208" t="str">
            <v>1</v>
          </cell>
          <cell r="AJ208" t="str">
            <v>02</v>
          </cell>
          <cell r="AK208" t="str">
            <v>24/09/2009</v>
          </cell>
          <cell r="AL208" t="str">
            <v>020</v>
          </cell>
          <cell r="AM208">
            <v>240</v>
          </cell>
          <cell r="AN208">
            <v>0</v>
          </cell>
          <cell r="AO208" t="str">
            <v>211.16.2</v>
          </cell>
          <cell r="AP208" t="str">
            <v>1</v>
          </cell>
          <cell r="AQ208" t="str">
            <v>02</v>
          </cell>
          <cell r="AR208" t="str">
            <v>25/09/2009</v>
          </cell>
          <cell r="AS208" t="str">
            <v>020</v>
          </cell>
          <cell r="AT208">
            <v>240</v>
          </cell>
          <cell r="AU208">
            <v>0</v>
          </cell>
        </row>
        <row r="209">
          <cell r="M209" t="str">
            <v>211.17.2</v>
          </cell>
          <cell r="N209" t="str">
            <v>1</v>
          </cell>
          <cell r="O209" t="str">
            <v>02</v>
          </cell>
          <cell r="P209" t="str">
            <v>21/09/2009</v>
          </cell>
          <cell r="Q209" t="str">
            <v>020</v>
          </cell>
          <cell r="R209">
            <v>240</v>
          </cell>
          <cell r="S209">
            <v>0</v>
          </cell>
          <cell r="T209" t="str">
            <v>211.17.2</v>
          </cell>
          <cell r="U209" t="str">
            <v>1</v>
          </cell>
          <cell r="V209" t="str">
            <v>02</v>
          </cell>
          <cell r="W209" t="str">
            <v>22/09/2009</v>
          </cell>
          <cell r="X209" t="str">
            <v>020</v>
          </cell>
          <cell r="Y209">
            <v>240</v>
          </cell>
          <cell r="Z209">
            <v>0</v>
          </cell>
          <cell r="AA209" t="str">
            <v>211.17.2</v>
          </cell>
          <cell r="AB209" t="str">
            <v>1</v>
          </cell>
          <cell r="AC209" t="str">
            <v>02</v>
          </cell>
          <cell r="AD209" t="str">
            <v>23/09/2009</v>
          </cell>
          <cell r="AE209" t="str">
            <v>020</v>
          </cell>
          <cell r="AF209">
            <v>240</v>
          </cell>
          <cell r="AG209">
            <v>0</v>
          </cell>
          <cell r="AH209" t="str">
            <v>211.17.2</v>
          </cell>
          <cell r="AI209" t="str">
            <v>1</v>
          </cell>
          <cell r="AJ209" t="str">
            <v>02</v>
          </cell>
          <cell r="AK209" t="str">
            <v>24/09/2009</v>
          </cell>
          <cell r="AL209" t="str">
            <v>020</v>
          </cell>
          <cell r="AM209">
            <v>240</v>
          </cell>
          <cell r="AN209">
            <v>0</v>
          </cell>
          <cell r="AO209" t="str">
            <v>211.17.2</v>
          </cell>
          <cell r="AP209" t="str">
            <v>1</v>
          </cell>
          <cell r="AQ209" t="str">
            <v>02</v>
          </cell>
          <cell r="AR209" t="str">
            <v>25/09/2009</v>
          </cell>
          <cell r="AS209" t="str">
            <v>020</v>
          </cell>
          <cell r="AT209">
            <v>240</v>
          </cell>
          <cell r="AU209">
            <v>0</v>
          </cell>
        </row>
        <row r="210">
          <cell r="M210" t="str">
            <v>230.99.2</v>
          </cell>
          <cell r="N210" t="str">
            <v>1</v>
          </cell>
          <cell r="O210" t="str">
            <v>02</v>
          </cell>
          <cell r="P210" t="str">
            <v>21/09/2009</v>
          </cell>
          <cell r="Q210" t="str">
            <v>020</v>
          </cell>
          <cell r="R210">
            <v>240</v>
          </cell>
          <cell r="S210">
            <v>0</v>
          </cell>
          <cell r="T210" t="str">
            <v>230.99.2</v>
          </cell>
          <cell r="U210" t="str">
            <v>1</v>
          </cell>
          <cell r="V210" t="str">
            <v>02</v>
          </cell>
          <cell r="W210" t="str">
            <v>22/09/2009</v>
          </cell>
          <cell r="X210" t="str">
            <v>020</v>
          </cell>
          <cell r="Y210">
            <v>240</v>
          </cell>
          <cell r="Z210">
            <v>0</v>
          </cell>
          <cell r="AA210" t="str">
            <v>230.99.2</v>
          </cell>
          <cell r="AB210" t="str">
            <v>1</v>
          </cell>
          <cell r="AC210" t="str">
            <v>02</v>
          </cell>
          <cell r="AD210" t="str">
            <v>23/09/2009</v>
          </cell>
          <cell r="AE210" t="str">
            <v>020</v>
          </cell>
          <cell r="AF210">
            <v>240</v>
          </cell>
          <cell r="AG210">
            <v>0</v>
          </cell>
          <cell r="AH210" t="str">
            <v>230.99.2</v>
          </cell>
          <cell r="AI210" t="str">
            <v>1</v>
          </cell>
          <cell r="AJ210" t="str">
            <v>02</v>
          </cell>
          <cell r="AK210" t="str">
            <v>24/09/2009</v>
          </cell>
          <cell r="AL210" t="str">
            <v>020</v>
          </cell>
          <cell r="AM210">
            <v>240</v>
          </cell>
          <cell r="AN210">
            <v>0</v>
          </cell>
          <cell r="AO210" t="str">
            <v>230.99.2</v>
          </cell>
          <cell r="AP210" t="str">
            <v>1</v>
          </cell>
          <cell r="AQ210" t="str">
            <v>02</v>
          </cell>
          <cell r="AR210" t="str">
            <v>25/09/2009</v>
          </cell>
          <cell r="AS210" t="str">
            <v>020</v>
          </cell>
          <cell r="AT210">
            <v>240</v>
          </cell>
          <cell r="AU210">
            <v>0</v>
          </cell>
        </row>
        <row r="219">
          <cell r="M219" t="str">
            <v>211.01.4.22</v>
          </cell>
          <cell r="N219" t="str">
            <v>1</v>
          </cell>
          <cell r="O219" t="str">
            <v>02</v>
          </cell>
          <cell r="P219" t="str">
            <v>21/09/2009</v>
          </cell>
          <cell r="Q219" t="str">
            <v>040</v>
          </cell>
          <cell r="R219">
            <v>240</v>
          </cell>
          <cell r="S219">
            <v>0</v>
          </cell>
          <cell r="T219" t="str">
            <v>211.01.4.22</v>
          </cell>
          <cell r="U219" t="str">
            <v>1</v>
          </cell>
          <cell r="V219" t="str">
            <v>02</v>
          </cell>
          <cell r="W219" t="str">
            <v>22/09/2009</v>
          </cell>
          <cell r="X219" t="str">
            <v>040</v>
          </cell>
          <cell r="Y219">
            <v>240</v>
          </cell>
          <cell r="Z219">
            <v>0</v>
          </cell>
          <cell r="AA219" t="str">
            <v>211.01.4.22</v>
          </cell>
          <cell r="AB219" t="str">
            <v>1</v>
          </cell>
          <cell r="AC219" t="str">
            <v>02</v>
          </cell>
          <cell r="AD219" t="str">
            <v>23/09/2009</v>
          </cell>
          <cell r="AE219" t="str">
            <v>040</v>
          </cell>
          <cell r="AF219">
            <v>240</v>
          </cell>
          <cell r="AG219">
            <v>0</v>
          </cell>
          <cell r="AH219" t="str">
            <v>211.01.4.22</v>
          </cell>
          <cell r="AI219" t="str">
            <v>1</v>
          </cell>
          <cell r="AJ219" t="str">
            <v>02</v>
          </cell>
          <cell r="AK219" t="str">
            <v>24/09/2009</v>
          </cell>
          <cell r="AL219" t="str">
            <v>040</v>
          </cell>
          <cell r="AM219">
            <v>240</v>
          </cell>
          <cell r="AN219">
            <v>0</v>
          </cell>
          <cell r="AO219" t="str">
            <v>211.01.4.22</v>
          </cell>
          <cell r="AP219" t="str">
            <v>1</v>
          </cell>
          <cell r="AQ219" t="str">
            <v>02</v>
          </cell>
          <cell r="AR219" t="str">
            <v>25/09/2009</v>
          </cell>
          <cell r="AS219" t="str">
            <v>040</v>
          </cell>
          <cell r="AT219">
            <v>240</v>
          </cell>
          <cell r="AU219">
            <v>0</v>
          </cell>
        </row>
        <row r="220">
          <cell r="M220" t="str">
            <v>211.03.4.22</v>
          </cell>
          <cell r="N220" t="str">
            <v>1</v>
          </cell>
          <cell r="O220" t="str">
            <v>02</v>
          </cell>
          <cell r="P220" t="str">
            <v>21/09/2009</v>
          </cell>
          <cell r="Q220" t="str">
            <v>040</v>
          </cell>
          <cell r="R220">
            <v>240</v>
          </cell>
          <cell r="S220">
            <v>0</v>
          </cell>
          <cell r="T220" t="str">
            <v>211.03.4.22</v>
          </cell>
          <cell r="U220" t="str">
            <v>1</v>
          </cell>
          <cell r="V220" t="str">
            <v>02</v>
          </cell>
          <cell r="W220" t="str">
            <v>22/09/2009</v>
          </cell>
          <cell r="X220" t="str">
            <v>040</v>
          </cell>
          <cell r="Y220">
            <v>240</v>
          </cell>
          <cell r="Z220">
            <v>0</v>
          </cell>
          <cell r="AA220" t="str">
            <v>211.03.4.22</v>
          </cell>
          <cell r="AB220" t="str">
            <v>1</v>
          </cell>
          <cell r="AC220" t="str">
            <v>02</v>
          </cell>
          <cell r="AD220" t="str">
            <v>23/09/2009</v>
          </cell>
          <cell r="AE220" t="str">
            <v>040</v>
          </cell>
          <cell r="AF220">
            <v>240</v>
          </cell>
          <cell r="AG220">
            <v>0</v>
          </cell>
          <cell r="AH220" t="str">
            <v>211.03.4.22</v>
          </cell>
          <cell r="AI220" t="str">
            <v>1</v>
          </cell>
          <cell r="AJ220" t="str">
            <v>02</v>
          </cell>
          <cell r="AK220" t="str">
            <v>24/09/2009</v>
          </cell>
          <cell r="AL220" t="str">
            <v>040</v>
          </cell>
          <cell r="AM220">
            <v>240</v>
          </cell>
          <cell r="AN220">
            <v>0</v>
          </cell>
          <cell r="AO220" t="str">
            <v>211.03.4.22</v>
          </cell>
          <cell r="AP220" t="str">
            <v>1</v>
          </cell>
          <cell r="AQ220" t="str">
            <v>02</v>
          </cell>
          <cell r="AR220" t="str">
            <v>25/09/2009</v>
          </cell>
          <cell r="AS220" t="str">
            <v>040</v>
          </cell>
          <cell r="AT220">
            <v>240</v>
          </cell>
          <cell r="AU220">
            <v>0</v>
          </cell>
        </row>
        <row r="221">
          <cell r="M221" t="str">
            <v>211.04.4.22</v>
          </cell>
          <cell r="N221" t="str">
            <v>1</v>
          </cell>
          <cell r="O221" t="str">
            <v>02</v>
          </cell>
          <cell r="P221" t="str">
            <v>21/09/2009</v>
          </cell>
          <cell r="Q221" t="str">
            <v>040</v>
          </cell>
          <cell r="R221">
            <v>240</v>
          </cell>
          <cell r="S221">
            <v>0</v>
          </cell>
          <cell r="T221" t="str">
            <v>211.04.4.22</v>
          </cell>
          <cell r="U221" t="str">
            <v>1</v>
          </cell>
          <cell r="V221" t="str">
            <v>02</v>
          </cell>
          <cell r="W221" t="str">
            <v>22/09/2009</v>
          </cell>
          <cell r="X221" t="str">
            <v>040</v>
          </cell>
          <cell r="Y221">
            <v>240</v>
          </cell>
          <cell r="Z221">
            <v>0</v>
          </cell>
          <cell r="AA221" t="str">
            <v>211.04.4.22</v>
          </cell>
          <cell r="AB221" t="str">
            <v>1</v>
          </cell>
          <cell r="AC221" t="str">
            <v>02</v>
          </cell>
          <cell r="AD221" t="str">
            <v>23/09/2009</v>
          </cell>
          <cell r="AE221" t="str">
            <v>040</v>
          </cell>
          <cell r="AF221">
            <v>240</v>
          </cell>
          <cell r="AG221">
            <v>0</v>
          </cell>
          <cell r="AH221" t="str">
            <v>211.04.4.22</v>
          </cell>
          <cell r="AI221" t="str">
            <v>1</v>
          </cell>
          <cell r="AJ221" t="str">
            <v>02</v>
          </cell>
          <cell r="AK221" t="str">
            <v>24/09/2009</v>
          </cell>
          <cell r="AL221" t="str">
            <v>040</v>
          </cell>
          <cell r="AM221">
            <v>240</v>
          </cell>
          <cell r="AN221">
            <v>0</v>
          </cell>
          <cell r="AO221" t="str">
            <v>211.04.4.22</v>
          </cell>
          <cell r="AP221" t="str">
            <v>1</v>
          </cell>
          <cell r="AQ221" t="str">
            <v>02</v>
          </cell>
          <cell r="AR221" t="str">
            <v>25/09/2009</v>
          </cell>
          <cell r="AS221" t="str">
            <v>040</v>
          </cell>
          <cell r="AT221">
            <v>240</v>
          </cell>
          <cell r="AU221">
            <v>0</v>
          </cell>
        </row>
        <row r="222">
          <cell r="M222" t="str">
            <v>211.06.4</v>
          </cell>
          <cell r="N222" t="str">
            <v>1</v>
          </cell>
          <cell r="O222" t="str">
            <v>02</v>
          </cell>
          <cell r="P222" t="str">
            <v>21/09/2009</v>
          </cell>
          <cell r="Q222" t="str">
            <v>040</v>
          </cell>
          <cell r="R222">
            <v>240</v>
          </cell>
          <cell r="S222">
            <v>0</v>
          </cell>
          <cell r="T222" t="str">
            <v>211.06.4</v>
          </cell>
          <cell r="U222" t="str">
            <v>1</v>
          </cell>
          <cell r="V222" t="str">
            <v>02</v>
          </cell>
          <cell r="W222" t="str">
            <v>22/09/2009</v>
          </cell>
          <cell r="X222" t="str">
            <v>040</v>
          </cell>
          <cell r="Y222">
            <v>240</v>
          </cell>
          <cell r="Z222">
            <v>0</v>
          </cell>
          <cell r="AA222" t="str">
            <v>211.06.4</v>
          </cell>
          <cell r="AB222" t="str">
            <v>1</v>
          </cell>
          <cell r="AC222" t="str">
            <v>02</v>
          </cell>
          <cell r="AD222" t="str">
            <v>23/09/2009</v>
          </cell>
          <cell r="AE222" t="str">
            <v>040</v>
          </cell>
          <cell r="AF222">
            <v>240</v>
          </cell>
          <cell r="AG222">
            <v>0</v>
          </cell>
          <cell r="AH222" t="str">
            <v>211.06.4</v>
          </cell>
          <cell r="AI222" t="str">
            <v>1</v>
          </cell>
          <cell r="AJ222" t="str">
            <v>02</v>
          </cell>
          <cell r="AK222" t="str">
            <v>24/09/2009</v>
          </cell>
          <cell r="AL222" t="str">
            <v>040</v>
          </cell>
          <cell r="AM222">
            <v>240</v>
          </cell>
          <cell r="AN222">
            <v>0</v>
          </cell>
          <cell r="AO222" t="str">
            <v>211.06.4</v>
          </cell>
          <cell r="AP222" t="str">
            <v>1</v>
          </cell>
          <cell r="AQ222" t="str">
            <v>02</v>
          </cell>
          <cell r="AR222" t="str">
            <v>25/09/2009</v>
          </cell>
          <cell r="AS222" t="str">
            <v>040</v>
          </cell>
          <cell r="AT222">
            <v>240</v>
          </cell>
          <cell r="AU222">
            <v>0</v>
          </cell>
        </row>
        <row r="223">
          <cell r="M223" t="str">
            <v>211.07.4</v>
          </cell>
          <cell r="N223" t="str">
            <v>1</v>
          </cell>
          <cell r="O223" t="str">
            <v>02</v>
          </cell>
          <cell r="P223" t="str">
            <v>21/09/2009</v>
          </cell>
          <cell r="Q223" t="str">
            <v>040</v>
          </cell>
          <cell r="R223">
            <v>240</v>
          </cell>
          <cell r="S223">
            <v>0</v>
          </cell>
          <cell r="T223" t="str">
            <v>211.07.4</v>
          </cell>
          <cell r="U223" t="str">
            <v>1</v>
          </cell>
          <cell r="V223" t="str">
            <v>02</v>
          </cell>
          <cell r="W223" t="str">
            <v>22/09/2009</v>
          </cell>
          <cell r="X223" t="str">
            <v>040</v>
          </cell>
          <cell r="Y223">
            <v>240</v>
          </cell>
          <cell r="Z223">
            <v>0</v>
          </cell>
          <cell r="AA223" t="str">
            <v>211.07.4</v>
          </cell>
          <cell r="AB223" t="str">
            <v>1</v>
          </cell>
          <cell r="AC223" t="str">
            <v>02</v>
          </cell>
          <cell r="AD223" t="str">
            <v>23/09/2009</v>
          </cell>
          <cell r="AE223" t="str">
            <v>040</v>
          </cell>
          <cell r="AF223">
            <v>240</v>
          </cell>
          <cell r="AG223">
            <v>0</v>
          </cell>
          <cell r="AH223" t="str">
            <v>211.07.4</v>
          </cell>
          <cell r="AI223" t="str">
            <v>1</v>
          </cell>
          <cell r="AJ223" t="str">
            <v>02</v>
          </cell>
          <cell r="AK223" t="str">
            <v>24/09/2009</v>
          </cell>
          <cell r="AL223" t="str">
            <v>040</v>
          </cell>
          <cell r="AM223">
            <v>240</v>
          </cell>
          <cell r="AN223">
            <v>0</v>
          </cell>
          <cell r="AO223" t="str">
            <v>211.07.4</v>
          </cell>
          <cell r="AP223" t="str">
            <v>1</v>
          </cell>
          <cell r="AQ223" t="str">
            <v>02</v>
          </cell>
          <cell r="AR223" t="str">
            <v>25/09/2009</v>
          </cell>
          <cell r="AS223" t="str">
            <v>040</v>
          </cell>
          <cell r="AT223">
            <v>240</v>
          </cell>
          <cell r="AU223">
            <v>0</v>
          </cell>
        </row>
        <row r="224">
          <cell r="M224" t="str">
            <v>211.08.4</v>
          </cell>
          <cell r="N224" t="str">
            <v>1</v>
          </cell>
          <cell r="O224" t="str">
            <v>02</v>
          </cell>
          <cell r="P224" t="str">
            <v>21/09/2009</v>
          </cell>
          <cell r="Q224" t="str">
            <v>040</v>
          </cell>
          <cell r="R224">
            <v>240</v>
          </cell>
          <cell r="S224">
            <v>0</v>
          </cell>
          <cell r="T224" t="str">
            <v>211.08.4</v>
          </cell>
          <cell r="U224" t="str">
            <v>1</v>
          </cell>
          <cell r="V224" t="str">
            <v>02</v>
          </cell>
          <cell r="W224" t="str">
            <v>22/09/2009</v>
          </cell>
          <cell r="X224" t="str">
            <v>040</v>
          </cell>
          <cell r="Y224">
            <v>240</v>
          </cell>
          <cell r="Z224">
            <v>0</v>
          </cell>
          <cell r="AA224" t="str">
            <v>211.08.4</v>
          </cell>
          <cell r="AB224" t="str">
            <v>1</v>
          </cell>
          <cell r="AC224" t="str">
            <v>02</v>
          </cell>
          <cell r="AD224" t="str">
            <v>23/09/2009</v>
          </cell>
          <cell r="AE224" t="str">
            <v>040</v>
          </cell>
          <cell r="AF224">
            <v>240</v>
          </cell>
          <cell r="AG224">
            <v>0</v>
          </cell>
          <cell r="AH224" t="str">
            <v>211.08.4</v>
          </cell>
          <cell r="AI224" t="str">
            <v>1</v>
          </cell>
          <cell r="AJ224" t="str">
            <v>02</v>
          </cell>
          <cell r="AK224" t="str">
            <v>24/09/2009</v>
          </cell>
          <cell r="AL224" t="str">
            <v>040</v>
          </cell>
          <cell r="AM224">
            <v>240</v>
          </cell>
          <cell r="AN224">
            <v>0</v>
          </cell>
          <cell r="AO224" t="str">
            <v>211.08.4</v>
          </cell>
          <cell r="AP224" t="str">
            <v>1</v>
          </cell>
          <cell r="AQ224" t="str">
            <v>02</v>
          </cell>
          <cell r="AR224" t="str">
            <v>25/09/2009</v>
          </cell>
          <cell r="AS224" t="str">
            <v>040</v>
          </cell>
          <cell r="AT224">
            <v>240</v>
          </cell>
          <cell r="AU224">
            <v>0</v>
          </cell>
        </row>
        <row r="225">
          <cell r="M225" t="str">
            <v>211.10.4</v>
          </cell>
          <cell r="N225" t="str">
            <v>1</v>
          </cell>
          <cell r="O225" t="str">
            <v>02</v>
          </cell>
          <cell r="P225" t="str">
            <v>21/09/2009</v>
          </cell>
          <cell r="Q225" t="str">
            <v>040</v>
          </cell>
          <cell r="R225">
            <v>240</v>
          </cell>
          <cell r="S225">
            <v>0</v>
          </cell>
          <cell r="T225" t="str">
            <v>211.10.4</v>
          </cell>
          <cell r="U225" t="str">
            <v>1</v>
          </cell>
          <cell r="V225" t="str">
            <v>02</v>
          </cell>
          <cell r="W225" t="str">
            <v>22/09/2009</v>
          </cell>
          <cell r="X225" t="str">
            <v>040</v>
          </cell>
          <cell r="Y225">
            <v>240</v>
          </cell>
          <cell r="Z225">
            <v>0</v>
          </cell>
          <cell r="AA225" t="str">
            <v>211.10.4</v>
          </cell>
          <cell r="AB225" t="str">
            <v>1</v>
          </cell>
          <cell r="AC225" t="str">
            <v>02</v>
          </cell>
          <cell r="AD225" t="str">
            <v>23/09/2009</v>
          </cell>
          <cell r="AE225" t="str">
            <v>040</v>
          </cell>
          <cell r="AF225">
            <v>240</v>
          </cell>
          <cell r="AG225">
            <v>0</v>
          </cell>
          <cell r="AH225" t="str">
            <v>211.10.4</v>
          </cell>
          <cell r="AI225" t="str">
            <v>1</v>
          </cell>
          <cell r="AJ225" t="str">
            <v>02</v>
          </cell>
          <cell r="AK225" t="str">
            <v>24/09/2009</v>
          </cell>
          <cell r="AL225" t="str">
            <v>040</v>
          </cell>
          <cell r="AM225">
            <v>240</v>
          </cell>
          <cell r="AN225">
            <v>0</v>
          </cell>
          <cell r="AO225" t="str">
            <v>211.10.4</v>
          </cell>
          <cell r="AP225" t="str">
            <v>1</v>
          </cell>
          <cell r="AQ225" t="str">
            <v>02</v>
          </cell>
          <cell r="AR225" t="str">
            <v>25/09/2009</v>
          </cell>
          <cell r="AS225" t="str">
            <v>040</v>
          </cell>
          <cell r="AT225">
            <v>240</v>
          </cell>
          <cell r="AU225">
            <v>0</v>
          </cell>
        </row>
        <row r="226">
          <cell r="M226" t="str">
            <v>211.09.4</v>
          </cell>
          <cell r="N226" t="str">
            <v>1</v>
          </cell>
          <cell r="O226" t="str">
            <v>02</v>
          </cell>
          <cell r="P226" t="str">
            <v>21/09/2009</v>
          </cell>
          <cell r="Q226" t="str">
            <v>040</v>
          </cell>
          <cell r="R226">
            <v>240</v>
          </cell>
          <cell r="S226">
            <v>0</v>
          </cell>
          <cell r="T226" t="str">
            <v>211.09.4</v>
          </cell>
          <cell r="U226" t="str">
            <v>1</v>
          </cell>
          <cell r="V226" t="str">
            <v>02</v>
          </cell>
          <cell r="W226" t="str">
            <v>22/09/2009</v>
          </cell>
          <cell r="X226" t="str">
            <v>040</v>
          </cell>
          <cell r="Y226">
            <v>240</v>
          </cell>
          <cell r="Z226">
            <v>0</v>
          </cell>
          <cell r="AA226" t="str">
            <v>211.09.4</v>
          </cell>
          <cell r="AB226" t="str">
            <v>1</v>
          </cell>
          <cell r="AC226" t="str">
            <v>02</v>
          </cell>
          <cell r="AD226" t="str">
            <v>23/09/2009</v>
          </cell>
          <cell r="AE226" t="str">
            <v>040</v>
          </cell>
          <cell r="AF226">
            <v>240</v>
          </cell>
          <cell r="AG226">
            <v>0</v>
          </cell>
          <cell r="AH226" t="str">
            <v>211.09.4</v>
          </cell>
          <cell r="AI226" t="str">
            <v>1</v>
          </cell>
          <cell r="AJ226" t="str">
            <v>02</v>
          </cell>
          <cell r="AK226" t="str">
            <v>24/09/2009</v>
          </cell>
          <cell r="AL226" t="str">
            <v>040</v>
          </cell>
          <cell r="AM226">
            <v>240</v>
          </cell>
          <cell r="AN226">
            <v>0</v>
          </cell>
          <cell r="AO226" t="str">
            <v>211.09.4</v>
          </cell>
          <cell r="AP226" t="str">
            <v>1</v>
          </cell>
          <cell r="AQ226" t="str">
            <v>02</v>
          </cell>
          <cell r="AR226" t="str">
            <v>25/09/2009</v>
          </cell>
          <cell r="AS226" t="str">
            <v>040</v>
          </cell>
          <cell r="AT226">
            <v>240</v>
          </cell>
          <cell r="AU226">
            <v>0</v>
          </cell>
        </row>
        <row r="227">
          <cell r="M227" t="str">
            <v>211.11.4</v>
          </cell>
          <cell r="N227" t="str">
            <v>1</v>
          </cell>
          <cell r="O227" t="str">
            <v>02</v>
          </cell>
          <cell r="P227" t="str">
            <v>21/09/2009</v>
          </cell>
          <cell r="Q227" t="str">
            <v>040</v>
          </cell>
          <cell r="R227">
            <v>240</v>
          </cell>
          <cell r="S227">
            <v>0</v>
          </cell>
          <cell r="T227" t="str">
            <v>211.11.4</v>
          </cell>
          <cell r="U227" t="str">
            <v>1</v>
          </cell>
          <cell r="V227" t="str">
            <v>02</v>
          </cell>
          <cell r="W227" t="str">
            <v>22/09/2009</v>
          </cell>
          <cell r="X227" t="str">
            <v>040</v>
          </cell>
          <cell r="Y227">
            <v>240</v>
          </cell>
          <cell r="Z227">
            <v>0</v>
          </cell>
          <cell r="AA227" t="str">
            <v>211.11.4</v>
          </cell>
          <cell r="AB227" t="str">
            <v>1</v>
          </cell>
          <cell r="AC227" t="str">
            <v>02</v>
          </cell>
          <cell r="AD227" t="str">
            <v>23/09/2009</v>
          </cell>
          <cell r="AE227" t="str">
            <v>040</v>
          </cell>
          <cell r="AF227">
            <v>240</v>
          </cell>
          <cell r="AG227">
            <v>0</v>
          </cell>
          <cell r="AH227" t="str">
            <v>211.11.4</v>
          </cell>
          <cell r="AI227" t="str">
            <v>1</v>
          </cell>
          <cell r="AJ227" t="str">
            <v>02</v>
          </cell>
          <cell r="AK227" t="str">
            <v>24/09/2009</v>
          </cell>
          <cell r="AL227" t="str">
            <v>040</v>
          </cell>
          <cell r="AM227">
            <v>240</v>
          </cell>
          <cell r="AN227">
            <v>0</v>
          </cell>
          <cell r="AO227" t="str">
            <v>211.11.4</v>
          </cell>
          <cell r="AP227" t="str">
            <v>1</v>
          </cell>
          <cell r="AQ227" t="str">
            <v>02</v>
          </cell>
          <cell r="AR227" t="str">
            <v>25/09/2009</v>
          </cell>
          <cell r="AS227" t="str">
            <v>040</v>
          </cell>
          <cell r="AT227">
            <v>240</v>
          </cell>
          <cell r="AU227">
            <v>0</v>
          </cell>
        </row>
        <row r="228">
          <cell r="M228" t="str">
            <v>211.12.4</v>
          </cell>
          <cell r="N228" t="str">
            <v>1</v>
          </cell>
          <cell r="O228" t="str">
            <v>02</v>
          </cell>
          <cell r="P228" t="str">
            <v>21/09/2009</v>
          </cell>
          <cell r="Q228" t="str">
            <v>040</v>
          </cell>
          <cell r="R228">
            <v>240</v>
          </cell>
          <cell r="S228">
            <v>0</v>
          </cell>
          <cell r="T228" t="str">
            <v>211.12.4</v>
          </cell>
          <cell r="U228" t="str">
            <v>1</v>
          </cell>
          <cell r="V228" t="str">
            <v>02</v>
          </cell>
          <cell r="W228" t="str">
            <v>22/09/2009</v>
          </cell>
          <cell r="X228" t="str">
            <v>040</v>
          </cell>
          <cell r="Y228">
            <v>240</v>
          </cell>
          <cell r="Z228">
            <v>0</v>
          </cell>
          <cell r="AA228" t="str">
            <v>211.12.4</v>
          </cell>
          <cell r="AB228" t="str">
            <v>1</v>
          </cell>
          <cell r="AC228" t="str">
            <v>02</v>
          </cell>
          <cell r="AD228" t="str">
            <v>23/09/2009</v>
          </cell>
          <cell r="AE228" t="str">
            <v>040</v>
          </cell>
          <cell r="AF228">
            <v>240</v>
          </cell>
          <cell r="AG228">
            <v>0</v>
          </cell>
          <cell r="AH228" t="str">
            <v>211.12.4</v>
          </cell>
          <cell r="AI228" t="str">
            <v>1</v>
          </cell>
          <cell r="AJ228" t="str">
            <v>02</v>
          </cell>
          <cell r="AK228" t="str">
            <v>24/09/2009</v>
          </cell>
          <cell r="AL228" t="str">
            <v>040</v>
          </cell>
          <cell r="AM228">
            <v>240</v>
          </cell>
          <cell r="AN228">
            <v>0</v>
          </cell>
          <cell r="AO228" t="str">
            <v>211.12.4</v>
          </cell>
          <cell r="AP228" t="str">
            <v>1</v>
          </cell>
          <cell r="AQ228" t="str">
            <v>02</v>
          </cell>
          <cell r="AR228" t="str">
            <v>25/09/2009</v>
          </cell>
          <cell r="AS228" t="str">
            <v>040</v>
          </cell>
          <cell r="AT228">
            <v>240</v>
          </cell>
          <cell r="AU228">
            <v>0</v>
          </cell>
        </row>
        <row r="229">
          <cell r="M229" t="str">
            <v>211.13.4</v>
          </cell>
          <cell r="N229" t="str">
            <v>1</v>
          </cell>
          <cell r="O229" t="str">
            <v>02</v>
          </cell>
          <cell r="P229" t="str">
            <v>21/09/2009</v>
          </cell>
          <cell r="Q229" t="str">
            <v>040</v>
          </cell>
          <cell r="R229">
            <v>240</v>
          </cell>
          <cell r="S229">
            <v>0</v>
          </cell>
          <cell r="T229" t="str">
            <v>211.13.4</v>
          </cell>
          <cell r="U229" t="str">
            <v>1</v>
          </cell>
          <cell r="V229" t="str">
            <v>02</v>
          </cell>
          <cell r="W229" t="str">
            <v>22/09/2009</v>
          </cell>
          <cell r="X229" t="str">
            <v>040</v>
          </cell>
          <cell r="Y229">
            <v>240</v>
          </cell>
          <cell r="Z229">
            <v>0</v>
          </cell>
          <cell r="AA229" t="str">
            <v>211.13.4</v>
          </cell>
          <cell r="AB229" t="str">
            <v>1</v>
          </cell>
          <cell r="AC229" t="str">
            <v>02</v>
          </cell>
          <cell r="AD229" t="str">
            <v>23/09/2009</v>
          </cell>
          <cell r="AE229" t="str">
            <v>040</v>
          </cell>
          <cell r="AF229">
            <v>240</v>
          </cell>
          <cell r="AG229">
            <v>0</v>
          </cell>
          <cell r="AH229" t="str">
            <v>211.13.4</v>
          </cell>
          <cell r="AI229" t="str">
            <v>1</v>
          </cell>
          <cell r="AJ229" t="str">
            <v>02</v>
          </cell>
          <cell r="AK229" t="str">
            <v>24/09/2009</v>
          </cell>
          <cell r="AL229" t="str">
            <v>040</v>
          </cell>
          <cell r="AM229">
            <v>240</v>
          </cell>
          <cell r="AN229">
            <v>0</v>
          </cell>
          <cell r="AO229" t="str">
            <v>211.13.4</v>
          </cell>
          <cell r="AP229" t="str">
            <v>1</v>
          </cell>
          <cell r="AQ229" t="str">
            <v>02</v>
          </cell>
          <cell r="AR229" t="str">
            <v>25/09/2009</v>
          </cell>
          <cell r="AS229" t="str">
            <v>040</v>
          </cell>
          <cell r="AT229">
            <v>240</v>
          </cell>
          <cell r="AU229">
            <v>0</v>
          </cell>
        </row>
        <row r="230">
          <cell r="M230" t="str">
            <v>211.14.4</v>
          </cell>
          <cell r="N230" t="str">
            <v>1</v>
          </cell>
          <cell r="O230" t="str">
            <v>02</v>
          </cell>
          <cell r="P230" t="str">
            <v>21/09/2009</v>
          </cell>
          <cell r="Q230" t="str">
            <v>040</v>
          </cell>
          <cell r="R230">
            <v>240</v>
          </cell>
          <cell r="S230">
            <v>0</v>
          </cell>
          <cell r="T230" t="str">
            <v>211.14.4</v>
          </cell>
          <cell r="U230" t="str">
            <v>1</v>
          </cell>
          <cell r="V230" t="str">
            <v>02</v>
          </cell>
          <cell r="W230" t="str">
            <v>22/09/2009</v>
          </cell>
          <cell r="X230" t="str">
            <v>040</v>
          </cell>
          <cell r="Y230">
            <v>240</v>
          </cell>
          <cell r="Z230">
            <v>0</v>
          </cell>
          <cell r="AA230" t="str">
            <v>211.14.4</v>
          </cell>
          <cell r="AB230" t="str">
            <v>1</v>
          </cell>
          <cell r="AC230" t="str">
            <v>02</v>
          </cell>
          <cell r="AD230" t="str">
            <v>23/09/2009</v>
          </cell>
          <cell r="AE230" t="str">
            <v>040</v>
          </cell>
          <cell r="AF230">
            <v>240</v>
          </cell>
          <cell r="AG230">
            <v>0</v>
          </cell>
          <cell r="AH230" t="str">
            <v>211.14.4</v>
          </cell>
          <cell r="AI230" t="str">
            <v>1</v>
          </cell>
          <cell r="AJ230" t="str">
            <v>02</v>
          </cell>
          <cell r="AK230" t="str">
            <v>24/09/2009</v>
          </cell>
          <cell r="AL230" t="str">
            <v>040</v>
          </cell>
          <cell r="AM230">
            <v>240</v>
          </cell>
          <cell r="AN230">
            <v>0</v>
          </cell>
          <cell r="AO230" t="str">
            <v>211.14.4</v>
          </cell>
          <cell r="AP230" t="str">
            <v>1</v>
          </cell>
          <cell r="AQ230" t="str">
            <v>02</v>
          </cell>
          <cell r="AR230" t="str">
            <v>25/09/2009</v>
          </cell>
          <cell r="AS230" t="str">
            <v>040</v>
          </cell>
          <cell r="AT230">
            <v>240</v>
          </cell>
          <cell r="AU230">
            <v>0</v>
          </cell>
        </row>
        <row r="231">
          <cell r="M231" t="str">
            <v>211.15.4</v>
          </cell>
          <cell r="N231" t="str">
            <v>1</v>
          </cell>
          <cell r="O231" t="str">
            <v>02</v>
          </cell>
          <cell r="P231" t="str">
            <v>21/09/2009</v>
          </cell>
          <cell r="Q231" t="str">
            <v>040</v>
          </cell>
          <cell r="R231">
            <v>240</v>
          </cell>
          <cell r="S231">
            <v>0</v>
          </cell>
          <cell r="T231" t="str">
            <v>211.15.4</v>
          </cell>
          <cell r="U231" t="str">
            <v>1</v>
          </cell>
          <cell r="V231" t="str">
            <v>02</v>
          </cell>
          <cell r="W231" t="str">
            <v>22/09/2009</v>
          </cell>
          <cell r="X231" t="str">
            <v>040</v>
          </cell>
          <cell r="Y231">
            <v>240</v>
          </cell>
          <cell r="Z231">
            <v>0</v>
          </cell>
          <cell r="AA231" t="str">
            <v>211.15.4</v>
          </cell>
          <cell r="AB231" t="str">
            <v>1</v>
          </cell>
          <cell r="AC231" t="str">
            <v>02</v>
          </cell>
          <cell r="AD231" t="str">
            <v>23/09/2009</v>
          </cell>
          <cell r="AE231" t="str">
            <v>040</v>
          </cell>
          <cell r="AF231">
            <v>240</v>
          </cell>
          <cell r="AG231">
            <v>0</v>
          </cell>
          <cell r="AH231" t="str">
            <v>211.15.4</v>
          </cell>
          <cell r="AI231" t="str">
            <v>1</v>
          </cell>
          <cell r="AJ231" t="str">
            <v>02</v>
          </cell>
          <cell r="AK231" t="str">
            <v>24/09/2009</v>
          </cell>
          <cell r="AL231" t="str">
            <v>040</v>
          </cell>
          <cell r="AM231">
            <v>240</v>
          </cell>
          <cell r="AN231">
            <v>0</v>
          </cell>
          <cell r="AO231" t="str">
            <v>211.15.4</v>
          </cell>
          <cell r="AP231" t="str">
            <v>1</v>
          </cell>
          <cell r="AQ231" t="str">
            <v>02</v>
          </cell>
          <cell r="AR231" t="str">
            <v>25/09/2009</v>
          </cell>
          <cell r="AS231" t="str">
            <v>040</v>
          </cell>
          <cell r="AT231">
            <v>240</v>
          </cell>
          <cell r="AU231">
            <v>0</v>
          </cell>
        </row>
        <row r="232">
          <cell r="M232" t="str">
            <v>231.08.4.22</v>
          </cell>
          <cell r="N232" t="str">
            <v>1</v>
          </cell>
          <cell r="O232" t="str">
            <v>02</v>
          </cell>
          <cell r="P232" t="str">
            <v>21/09/2009</v>
          </cell>
          <cell r="Q232" t="str">
            <v>040</v>
          </cell>
          <cell r="R232">
            <v>240</v>
          </cell>
          <cell r="S232">
            <v>0</v>
          </cell>
          <cell r="T232" t="str">
            <v>231.08.4.22</v>
          </cell>
          <cell r="U232" t="str">
            <v>1</v>
          </cell>
          <cell r="V232" t="str">
            <v>02</v>
          </cell>
          <cell r="W232" t="str">
            <v>22/09/2009</v>
          </cell>
          <cell r="X232" t="str">
            <v>040</v>
          </cell>
          <cell r="Y232">
            <v>240</v>
          </cell>
          <cell r="Z232">
            <v>0</v>
          </cell>
          <cell r="AA232" t="str">
            <v>231.08.4.22</v>
          </cell>
          <cell r="AB232" t="str">
            <v>1</v>
          </cell>
          <cell r="AC232" t="str">
            <v>02</v>
          </cell>
          <cell r="AD232" t="str">
            <v>23/09/2009</v>
          </cell>
          <cell r="AE232" t="str">
            <v>040</v>
          </cell>
          <cell r="AF232">
            <v>240</v>
          </cell>
          <cell r="AG232">
            <v>0</v>
          </cell>
          <cell r="AH232" t="str">
            <v>231.08.4.22</v>
          </cell>
          <cell r="AI232" t="str">
            <v>1</v>
          </cell>
          <cell r="AJ232" t="str">
            <v>02</v>
          </cell>
          <cell r="AK232" t="str">
            <v>24/09/2009</v>
          </cell>
          <cell r="AL232" t="str">
            <v>040</v>
          </cell>
          <cell r="AM232">
            <v>240</v>
          </cell>
          <cell r="AN232">
            <v>0</v>
          </cell>
          <cell r="AO232" t="str">
            <v>231.08.4.22</v>
          </cell>
          <cell r="AP232" t="str">
            <v>1</v>
          </cell>
          <cell r="AQ232" t="str">
            <v>02</v>
          </cell>
          <cell r="AR232" t="str">
            <v>25/09/2009</v>
          </cell>
          <cell r="AS232" t="str">
            <v>040</v>
          </cell>
          <cell r="AT232">
            <v>240</v>
          </cell>
          <cell r="AU232">
            <v>0</v>
          </cell>
        </row>
        <row r="233">
          <cell r="M233" t="str">
            <v>211.99.4.22</v>
          </cell>
          <cell r="N233" t="str">
            <v>1</v>
          </cell>
          <cell r="O233" t="str">
            <v>02</v>
          </cell>
          <cell r="P233" t="str">
            <v>21/09/2009</v>
          </cell>
          <cell r="Q233" t="str">
            <v>040</v>
          </cell>
          <cell r="R233">
            <v>240</v>
          </cell>
          <cell r="S233">
            <v>0</v>
          </cell>
          <cell r="T233" t="str">
            <v>211.99.4.22</v>
          </cell>
          <cell r="U233" t="str">
            <v>1</v>
          </cell>
          <cell r="V233" t="str">
            <v>02</v>
          </cell>
          <cell r="W233" t="str">
            <v>22/09/2009</v>
          </cell>
          <cell r="X233" t="str">
            <v>040</v>
          </cell>
          <cell r="Y233">
            <v>240</v>
          </cell>
          <cell r="Z233">
            <v>0</v>
          </cell>
          <cell r="AA233" t="str">
            <v>211.99.4.22</v>
          </cell>
          <cell r="AB233" t="str">
            <v>1</v>
          </cell>
          <cell r="AC233" t="str">
            <v>02</v>
          </cell>
          <cell r="AD233" t="str">
            <v>23/09/2009</v>
          </cell>
          <cell r="AE233" t="str">
            <v>040</v>
          </cell>
          <cell r="AF233">
            <v>240</v>
          </cell>
          <cell r="AG233">
            <v>0</v>
          </cell>
          <cell r="AH233" t="str">
            <v>211.99.4.22</v>
          </cell>
          <cell r="AI233" t="str">
            <v>1</v>
          </cell>
          <cell r="AJ233" t="str">
            <v>02</v>
          </cell>
          <cell r="AK233" t="str">
            <v>24/09/2009</v>
          </cell>
          <cell r="AL233" t="str">
            <v>040</v>
          </cell>
          <cell r="AM233">
            <v>240</v>
          </cell>
          <cell r="AN233">
            <v>0</v>
          </cell>
          <cell r="AO233" t="str">
            <v>211.99.4.22</v>
          </cell>
          <cell r="AP233" t="str">
            <v>1</v>
          </cell>
          <cell r="AQ233" t="str">
            <v>02</v>
          </cell>
          <cell r="AR233" t="str">
            <v>25/09/2009</v>
          </cell>
          <cell r="AS233" t="str">
            <v>040</v>
          </cell>
          <cell r="AT233">
            <v>240</v>
          </cell>
          <cell r="AU233">
            <v>0</v>
          </cell>
        </row>
        <row r="238">
          <cell r="M238" t="str">
            <v>213.03.4.01.001</v>
          </cell>
          <cell r="N238" t="str">
            <v>1</v>
          </cell>
          <cell r="O238" t="str">
            <v>02</v>
          </cell>
          <cell r="P238" t="str">
            <v>21/09/2009</v>
          </cell>
          <cell r="Q238" t="str">
            <v>040</v>
          </cell>
          <cell r="R238">
            <v>240</v>
          </cell>
          <cell r="S238">
            <v>0</v>
          </cell>
          <cell r="T238" t="str">
            <v>213.03.4.01.001</v>
          </cell>
          <cell r="U238" t="str">
            <v>1</v>
          </cell>
          <cell r="V238" t="str">
            <v>02</v>
          </cell>
          <cell r="W238" t="str">
            <v>22/09/2009</v>
          </cell>
          <cell r="X238" t="str">
            <v>040</v>
          </cell>
          <cell r="Y238">
            <v>240</v>
          </cell>
          <cell r="Z238">
            <v>0</v>
          </cell>
          <cell r="AA238" t="str">
            <v>213.03.4.01.001</v>
          </cell>
          <cell r="AB238" t="str">
            <v>1</v>
          </cell>
          <cell r="AC238" t="str">
            <v>02</v>
          </cell>
          <cell r="AD238" t="str">
            <v>23/09/2009</v>
          </cell>
          <cell r="AE238" t="str">
            <v>040</v>
          </cell>
          <cell r="AF238">
            <v>240</v>
          </cell>
          <cell r="AG238">
            <v>0</v>
          </cell>
          <cell r="AH238" t="str">
            <v>213.03.4.01.001</v>
          </cell>
          <cell r="AI238" t="str">
            <v>1</v>
          </cell>
          <cell r="AJ238" t="str">
            <v>02</v>
          </cell>
          <cell r="AK238" t="str">
            <v>24/09/2009</v>
          </cell>
          <cell r="AL238" t="str">
            <v>040</v>
          </cell>
          <cell r="AM238">
            <v>240</v>
          </cell>
          <cell r="AN238">
            <v>0</v>
          </cell>
          <cell r="AO238" t="str">
            <v>213.03.4.01.001</v>
          </cell>
          <cell r="AP238" t="str">
            <v>1</v>
          </cell>
          <cell r="AQ238" t="str">
            <v>02</v>
          </cell>
          <cell r="AR238" t="str">
            <v>25/09/2009</v>
          </cell>
          <cell r="AS238" t="str">
            <v>040</v>
          </cell>
          <cell r="AT238">
            <v>240</v>
          </cell>
          <cell r="AU238">
            <v>0</v>
          </cell>
        </row>
        <row r="239">
          <cell r="M239" t="str">
            <v>213.03.4.01.029</v>
          </cell>
          <cell r="N239" t="str">
            <v>1</v>
          </cell>
          <cell r="O239" t="str">
            <v>02</v>
          </cell>
          <cell r="P239" t="str">
            <v>21/09/2009</v>
          </cell>
          <cell r="Q239" t="str">
            <v>040</v>
          </cell>
          <cell r="R239">
            <v>240</v>
          </cell>
          <cell r="S239">
            <v>0</v>
          </cell>
          <cell r="T239" t="str">
            <v>213.03.4.01.029</v>
          </cell>
          <cell r="U239" t="str">
            <v>1</v>
          </cell>
          <cell r="V239" t="str">
            <v>02</v>
          </cell>
          <cell r="W239" t="str">
            <v>22/09/2009</v>
          </cell>
          <cell r="X239" t="str">
            <v>040</v>
          </cell>
          <cell r="Y239">
            <v>240</v>
          </cell>
          <cell r="Z239">
            <v>0</v>
          </cell>
          <cell r="AA239" t="str">
            <v>213.03.4.01.029</v>
          </cell>
          <cell r="AB239" t="str">
            <v>1</v>
          </cell>
          <cell r="AC239" t="str">
            <v>02</v>
          </cell>
          <cell r="AD239" t="str">
            <v>23/09/2009</v>
          </cell>
          <cell r="AE239" t="str">
            <v>040</v>
          </cell>
          <cell r="AF239">
            <v>240</v>
          </cell>
          <cell r="AG239">
            <v>0</v>
          </cell>
          <cell r="AH239" t="str">
            <v>213.03.4.01.029</v>
          </cell>
          <cell r="AI239" t="str">
            <v>1</v>
          </cell>
          <cell r="AJ239" t="str">
            <v>02</v>
          </cell>
          <cell r="AK239" t="str">
            <v>24/09/2009</v>
          </cell>
          <cell r="AL239" t="str">
            <v>040</v>
          </cell>
          <cell r="AM239">
            <v>240</v>
          </cell>
          <cell r="AN239">
            <v>0</v>
          </cell>
          <cell r="AO239" t="str">
            <v>213.03.4.01.029</v>
          </cell>
          <cell r="AP239" t="str">
            <v>1</v>
          </cell>
          <cell r="AQ239" t="str">
            <v>02</v>
          </cell>
          <cell r="AR239" t="str">
            <v>25/09/2009</v>
          </cell>
          <cell r="AS239" t="str">
            <v>040</v>
          </cell>
          <cell r="AT239">
            <v>240</v>
          </cell>
          <cell r="AU239">
            <v>0</v>
          </cell>
        </row>
        <row r="240">
          <cell r="M240" t="str">
            <v>213.03.4.01.030</v>
          </cell>
          <cell r="N240" t="str">
            <v>1</v>
          </cell>
          <cell r="O240" t="str">
            <v>02</v>
          </cell>
          <cell r="P240" t="str">
            <v>21/09/2009</v>
          </cell>
          <cell r="Q240" t="str">
            <v>040</v>
          </cell>
          <cell r="R240">
            <v>240</v>
          </cell>
          <cell r="S240">
            <v>0</v>
          </cell>
          <cell r="T240" t="str">
            <v>213.03.4.01.030</v>
          </cell>
          <cell r="U240" t="str">
            <v>1</v>
          </cell>
          <cell r="V240" t="str">
            <v>02</v>
          </cell>
          <cell r="W240" t="str">
            <v>22/09/2009</v>
          </cell>
          <cell r="X240" t="str">
            <v>040</v>
          </cell>
          <cell r="Y240">
            <v>240</v>
          </cell>
          <cell r="Z240">
            <v>0</v>
          </cell>
          <cell r="AA240" t="str">
            <v>213.03.4.01.030</v>
          </cell>
          <cell r="AB240" t="str">
            <v>1</v>
          </cell>
          <cell r="AC240" t="str">
            <v>02</v>
          </cell>
          <cell r="AD240" t="str">
            <v>23/09/2009</v>
          </cell>
          <cell r="AE240" t="str">
            <v>040</v>
          </cell>
          <cell r="AF240">
            <v>240</v>
          </cell>
          <cell r="AG240">
            <v>0</v>
          </cell>
          <cell r="AH240" t="str">
            <v>213.03.4.01.030</v>
          </cell>
          <cell r="AI240" t="str">
            <v>1</v>
          </cell>
          <cell r="AJ240" t="str">
            <v>02</v>
          </cell>
          <cell r="AK240" t="str">
            <v>24/09/2009</v>
          </cell>
          <cell r="AL240" t="str">
            <v>040</v>
          </cell>
          <cell r="AM240">
            <v>240</v>
          </cell>
          <cell r="AN240">
            <v>0</v>
          </cell>
          <cell r="AO240" t="str">
            <v>213.03.4.01.030</v>
          </cell>
          <cell r="AP240" t="str">
            <v>1</v>
          </cell>
          <cell r="AQ240" t="str">
            <v>02</v>
          </cell>
          <cell r="AR240" t="str">
            <v>25/09/2009</v>
          </cell>
          <cell r="AS240" t="str">
            <v>040</v>
          </cell>
          <cell r="AT240">
            <v>240</v>
          </cell>
          <cell r="AU240">
            <v>0</v>
          </cell>
        </row>
        <row r="241">
          <cell r="M241" t="str">
            <v>213.03.4.01.059</v>
          </cell>
          <cell r="N241" t="str">
            <v>1</v>
          </cell>
          <cell r="O241" t="str">
            <v>02</v>
          </cell>
          <cell r="P241" t="str">
            <v>21/09/2009</v>
          </cell>
          <cell r="Q241" t="str">
            <v>040</v>
          </cell>
          <cell r="R241">
            <v>240</v>
          </cell>
          <cell r="S241">
            <v>0</v>
          </cell>
          <cell r="T241" t="str">
            <v>213.03.4.01.059</v>
          </cell>
          <cell r="U241" t="str">
            <v>1</v>
          </cell>
          <cell r="V241" t="str">
            <v>02</v>
          </cell>
          <cell r="W241" t="str">
            <v>22/09/2009</v>
          </cell>
          <cell r="X241" t="str">
            <v>040</v>
          </cell>
          <cell r="Y241">
            <v>240</v>
          </cell>
          <cell r="Z241">
            <v>0</v>
          </cell>
          <cell r="AA241" t="str">
            <v>213.03.4.01.059</v>
          </cell>
          <cell r="AB241" t="str">
            <v>1</v>
          </cell>
          <cell r="AC241" t="str">
            <v>02</v>
          </cell>
          <cell r="AD241" t="str">
            <v>23/09/2009</v>
          </cell>
          <cell r="AE241" t="str">
            <v>040</v>
          </cell>
          <cell r="AF241">
            <v>240</v>
          </cell>
          <cell r="AG241">
            <v>0</v>
          </cell>
          <cell r="AH241" t="str">
            <v>213.03.4.01.059</v>
          </cell>
          <cell r="AI241" t="str">
            <v>1</v>
          </cell>
          <cell r="AJ241" t="str">
            <v>02</v>
          </cell>
          <cell r="AK241" t="str">
            <v>24/09/2009</v>
          </cell>
          <cell r="AL241" t="str">
            <v>040</v>
          </cell>
          <cell r="AM241">
            <v>240</v>
          </cell>
          <cell r="AN241">
            <v>0</v>
          </cell>
          <cell r="AO241" t="str">
            <v>213.03.4.01.059</v>
          </cell>
          <cell r="AP241" t="str">
            <v>1</v>
          </cell>
          <cell r="AQ241" t="str">
            <v>02</v>
          </cell>
          <cell r="AR241" t="str">
            <v>25/09/2009</v>
          </cell>
          <cell r="AS241" t="str">
            <v>040</v>
          </cell>
          <cell r="AT241">
            <v>240</v>
          </cell>
          <cell r="AU241">
            <v>0</v>
          </cell>
        </row>
        <row r="242">
          <cell r="M242" t="str">
            <v>213.03.4.01.060</v>
          </cell>
          <cell r="N242" t="str">
            <v>1</v>
          </cell>
          <cell r="O242" t="str">
            <v>02</v>
          </cell>
          <cell r="P242" t="str">
            <v>21/09/2009</v>
          </cell>
          <cell r="Q242" t="str">
            <v>040</v>
          </cell>
          <cell r="R242">
            <v>240</v>
          </cell>
          <cell r="S242">
            <v>0</v>
          </cell>
          <cell r="T242" t="str">
            <v>213.03.4.01.060</v>
          </cell>
          <cell r="U242" t="str">
            <v>1</v>
          </cell>
          <cell r="V242" t="str">
            <v>02</v>
          </cell>
          <cell r="W242" t="str">
            <v>22/09/2009</v>
          </cell>
          <cell r="X242" t="str">
            <v>040</v>
          </cell>
          <cell r="Y242">
            <v>240</v>
          </cell>
          <cell r="Z242">
            <v>0</v>
          </cell>
          <cell r="AA242" t="str">
            <v>213.03.4.01.060</v>
          </cell>
          <cell r="AB242" t="str">
            <v>1</v>
          </cell>
          <cell r="AC242" t="str">
            <v>02</v>
          </cell>
          <cell r="AD242" t="str">
            <v>23/09/2009</v>
          </cell>
          <cell r="AE242" t="str">
            <v>040</v>
          </cell>
          <cell r="AF242">
            <v>240</v>
          </cell>
          <cell r="AG242">
            <v>0</v>
          </cell>
          <cell r="AH242" t="str">
            <v>213.03.4.01.060</v>
          </cell>
          <cell r="AI242" t="str">
            <v>1</v>
          </cell>
          <cell r="AJ242" t="str">
            <v>02</v>
          </cell>
          <cell r="AK242" t="str">
            <v>24/09/2009</v>
          </cell>
          <cell r="AL242" t="str">
            <v>040</v>
          </cell>
          <cell r="AM242">
            <v>240</v>
          </cell>
          <cell r="AN242">
            <v>0</v>
          </cell>
          <cell r="AO242" t="str">
            <v>213.03.4.01.060</v>
          </cell>
          <cell r="AP242" t="str">
            <v>1</v>
          </cell>
          <cell r="AQ242" t="str">
            <v>02</v>
          </cell>
          <cell r="AR242" t="str">
            <v>25/09/2009</v>
          </cell>
          <cell r="AS242" t="str">
            <v>040</v>
          </cell>
          <cell r="AT242">
            <v>240</v>
          </cell>
          <cell r="AU242">
            <v>0</v>
          </cell>
        </row>
        <row r="243">
          <cell r="M243" t="str">
            <v>213.03.4.01.089</v>
          </cell>
          <cell r="N243" t="str">
            <v>1</v>
          </cell>
          <cell r="O243" t="str">
            <v>02</v>
          </cell>
          <cell r="P243" t="str">
            <v>21/09/2009</v>
          </cell>
          <cell r="Q243" t="str">
            <v>040</v>
          </cell>
          <cell r="R243">
            <v>240</v>
          </cell>
          <cell r="S243">
            <v>0</v>
          </cell>
          <cell r="T243" t="str">
            <v>213.03.4.01.089</v>
          </cell>
          <cell r="U243" t="str">
            <v>1</v>
          </cell>
          <cell r="V243" t="str">
            <v>02</v>
          </cell>
          <cell r="W243" t="str">
            <v>22/09/2009</v>
          </cell>
          <cell r="X243" t="str">
            <v>040</v>
          </cell>
          <cell r="Y243">
            <v>240</v>
          </cell>
          <cell r="Z243">
            <v>0</v>
          </cell>
          <cell r="AA243" t="str">
            <v>213.03.4.01.089</v>
          </cell>
          <cell r="AB243" t="str">
            <v>1</v>
          </cell>
          <cell r="AC243" t="str">
            <v>02</v>
          </cell>
          <cell r="AD243" t="str">
            <v>23/09/2009</v>
          </cell>
          <cell r="AE243" t="str">
            <v>040</v>
          </cell>
          <cell r="AF243">
            <v>240</v>
          </cell>
          <cell r="AG243">
            <v>0</v>
          </cell>
          <cell r="AH243" t="str">
            <v>213.03.4.01.089</v>
          </cell>
          <cell r="AI243" t="str">
            <v>1</v>
          </cell>
          <cell r="AJ243" t="str">
            <v>02</v>
          </cell>
          <cell r="AK243" t="str">
            <v>24/09/2009</v>
          </cell>
          <cell r="AL243" t="str">
            <v>040</v>
          </cell>
          <cell r="AM243">
            <v>240</v>
          </cell>
          <cell r="AN243">
            <v>0</v>
          </cell>
          <cell r="AO243" t="str">
            <v>213.03.4.01.089</v>
          </cell>
          <cell r="AP243" t="str">
            <v>1</v>
          </cell>
          <cell r="AQ243" t="str">
            <v>02</v>
          </cell>
          <cell r="AR243" t="str">
            <v>25/09/2009</v>
          </cell>
          <cell r="AS243" t="str">
            <v>040</v>
          </cell>
          <cell r="AT243">
            <v>240</v>
          </cell>
          <cell r="AU243">
            <v>0</v>
          </cell>
        </row>
        <row r="244">
          <cell r="M244" t="str">
            <v>213.03.4.01.090</v>
          </cell>
          <cell r="N244" t="str">
            <v>1</v>
          </cell>
          <cell r="O244" t="str">
            <v>02</v>
          </cell>
          <cell r="P244" t="str">
            <v>21/09/2009</v>
          </cell>
          <cell r="Q244" t="str">
            <v>040</v>
          </cell>
          <cell r="R244">
            <v>240</v>
          </cell>
          <cell r="S244">
            <v>0</v>
          </cell>
          <cell r="T244" t="str">
            <v>213.03.4.01.090</v>
          </cell>
          <cell r="U244" t="str">
            <v>1</v>
          </cell>
          <cell r="V244" t="str">
            <v>02</v>
          </cell>
          <cell r="W244" t="str">
            <v>22/09/2009</v>
          </cell>
          <cell r="X244" t="str">
            <v>040</v>
          </cell>
          <cell r="Y244">
            <v>240</v>
          </cell>
          <cell r="Z244">
            <v>0</v>
          </cell>
          <cell r="AA244" t="str">
            <v>213.03.4.01.090</v>
          </cell>
          <cell r="AB244" t="str">
            <v>1</v>
          </cell>
          <cell r="AC244" t="str">
            <v>02</v>
          </cell>
          <cell r="AD244" t="str">
            <v>23/09/2009</v>
          </cell>
          <cell r="AE244" t="str">
            <v>040</v>
          </cell>
          <cell r="AF244">
            <v>240</v>
          </cell>
          <cell r="AG244">
            <v>0</v>
          </cell>
          <cell r="AH244" t="str">
            <v>213.03.4.01.090</v>
          </cell>
          <cell r="AI244" t="str">
            <v>1</v>
          </cell>
          <cell r="AJ244" t="str">
            <v>02</v>
          </cell>
          <cell r="AK244" t="str">
            <v>24/09/2009</v>
          </cell>
          <cell r="AL244" t="str">
            <v>040</v>
          </cell>
          <cell r="AM244">
            <v>240</v>
          </cell>
          <cell r="AN244">
            <v>0</v>
          </cell>
          <cell r="AO244" t="str">
            <v>213.03.4.01.090</v>
          </cell>
          <cell r="AP244" t="str">
            <v>1</v>
          </cell>
          <cell r="AQ244" t="str">
            <v>02</v>
          </cell>
          <cell r="AR244" t="str">
            <v>25/09/2009</v>
          </cell>
          <cell r="AS244" t="str">
            <v>040</v>
          </cell>
          <cell r="AT244">
            <v>240</v>
          </cell>
          <cell r="AU244">
            <v>0</v>
          </cell>
        </row>
        <row r="245">
          <cell r="M245" t="str">
            <v>213.03.4.01.179</v>
          </cell>
          <cell r="N245" t="str">
            <v>1</v>
          </cell>
          <cell r="O245" t="str">
            <v>02</v>
          </cell>
          <cell r="P245" t="str">
            <v>21/09/2009</v>
          </cell>
          <cell r="Q245" t="str">
            <v>040</v>
          </cell>
          <cell r="R245">
            <v>240</v>
          </cell>
          <cell r="S245">
            <v>0</v>
          </cell>
          <cell r="T245" t="str">
            <v>213.03.4.01.179</v>
          </cell>
          <cell r="U245" t="str">
            <v>1</v>
          </cell>
          <cell r="V245" t="str">
            <v>02</v>
          </cell>
          <cell r="W245" t="str">
            <v>22/09/2009</v>
          </cell>
          <cell r="X245" t="str">
            <v>040</v>
          </cell>
          <cell r="Y245">
            <v>240</v>
          </cell>
          <cell r="Z245">
            <v>0</v>
          </cell>
          <cell r="AA245" t="str">
            <v>213.03.4.01.179</v>
          </cell>
          <cell r="AB245" t="str">
            <v>1</v>
          </cell>
          <cell r="AC245" t="str">
            <v>02</v>
          </cell>
          <cell r="AD245" t="str">
            <v>23/09/2009</v>
          </cell>
          <cell r="AE245" t="str">
            <v>040</v>
          </cell>
          <cell r="AF245">
            <v>240</v>
          </cell>
          <cell r="AG245">
            <v>0</v>
          </cell>
          <cell r="AH245" t="str">
            <v>213.03.4.01.179</v>
          </cell>
          <cell r="AI245" t="str">
            <v>1</v>
          </cell>
          <cell r="AJ245" t="str">
            <v>02</v>
          </cell>
          <cell r="AK245" t="str">
            <v>24/09/2009</v>
          </cell>
          <cell r="AL245" t="str">
            <v>040</v>
          </cell>
          <cell r="AM245">
            <v>240</v>
          </cell>
          <cell r="AN245">
            <v>0</v>
          </cell>
          <cell r="AO245" t="str">
            <v>213.03.4.01.179</v>
          </cell>
          <cell r="AP245" t="str">
            <v>1</v>
          </cell>
          <cell r="AQ245" t="str">
            <v>02</v>
          </cell>
          <cell r="AR245" t="str">
            <v>25/09/2009</v>
          </cell>
          <cell r="AS245" t="str">
            <v>040</v>
          </cell>
          <cell r="AT245">
            <v>240</v>
          </cell>
          <cell r="AU245">
            <v>0</v>
          </cell>
        </row>
        <row r="246">
          <cell r="M246" t="str">
            <v>213.03.4.01.180</v>
          </cell>
          <cell r="N246" t="str">
            <v>1</v>
          </cell>
          <cell r="O246" t="str">
            <v>02</v>
          </cell>
          <cell r="P246" t="str">
            <v>21/09/2009</v>
          </cell>
          <cell r="Q246" t="str">
            <v>040</v>
          </cell>
          <cell r="R246">
            <v>240</v>
          </cell>
          <cell r="S246">
            <v>0</v>
          </cell>
          <cell r="T246" t="str">
            <v>213.03.4.01.180</v>
          </cell>
          <cell r="U246" t="str">
            <v>1</v>
          </cell>
          <cell r="V246" t="str">
            <v>02</v>
          </cell>
          <cell r="W246" t="str">
            <v>22/09/2009</v>
          </cell>
          <cell r="X246" t="str">
            <v>040</v>
          </cell>
          <cell r="Y246">
            <v>240</v>
          </cell>
          <cell r="Z246">
            <v>0</v>
          </cell>
          <cell r="AA246" t="str">
            <v>213.03.4.01.180</v>
          </cell>
          <cell r="AB246" t="str">
            <v>1</v>
          </cell>
          <cell r="AC246" t="str">
            <v>02</v>
          </cell>
          <cell r="AD246" t="str">
            <v>23/09/2009</v>
          </cell>
          <cell r="AE246" t="str">
            <v>040</v>
          </cell>
          <cell r="AF246">
            <v>240</v>
          </cell>
          <cell r="AG246">
            <v>0</v>
          </cell>
          <cell r="AH246" t="str">
            <v>213.03.4.01.180</v>
          </cell>
          <cell r="AI246" t="str">
            <v>1</v>
          </cell>
          <cell r="AJ246" t="str">
            <v>02</v>
          </cell>
          <cell r="AK246" t="str">
            <v>24/09/2009</v>
          </cell>
          <cell r="AL246" t="str">
            <v>040</v>
          </cell>
          <cell r="AM246">
            <v>240</v>
          </cell>
          <cell r="AN246">
            <v>0</v>
          </cell>
          <cell r="AO246" t="str">
            <v>213.03.4.01.180</v>
          </cell>
          <cell r="AP246" t="str">
            <v>1</v>
          </cell>
          <cell r="AQ246" t="str">
            <v>02</v>
          </cell>
          <cell r="AR246" t="str">
            <v>25/09/2009</v>
          </cell>
          <cell r="AS246" t="str">
            <v>040</v>
          </cell>
          <cell r="AT246">
            <v>240</v>
          </cell>
          <cell r="AU246">
            <v>0</v>
          </cell>
        </row>
        <row r="247">
          <cell r="M247" t="str">
            <v>213.03.4.01.269</v>
          </cell>
          <cell r="N247" t="str">
            <v>1</v>
          </cell>
          <cell r="O247" t="str">
            <v>02</v>
          </cell>
          <cell r="P247" t="str">
            <v>21/09/2009</v>
          </cell>
          <cell r="Q247" t="str">
            <v>040</v>
          </cell>
          <cell r="R247">
            <v>240</v>
          </cell>
          <cell r="S247">
            <v>0</v>
          </cell>
          <cell r="T247" t="str">
            <v>213.03.4.01.269</v>
          </cell>
          <cell r="U247" t="str">
            <v>1</v>
          </cell>
          <cell r="V247" t="str">
            <v>02</v>
          </cell>
          <cell r="W247" t="str">
            <v>22/09/2009</v>
          </cell>
          <cell r="X247" t="str">
            <v>040</v>
          </cell>
          <cell r="Y247">
            <v>240</v>
          </cell>
          <cell r="Z247">
            <v>0</v>
          </cell>
          <cell r="AA247" t="str">
            <v>213.03.4.01.269</v>
          </cell>
          <cell r="AB247" t="str">
            <v>1</v>
          </cell>
          <cell r="AC247" t="str">
            <v>02</v>
          </cell>
          <cell r="AD247" t="str">
            <v>23/09/2009</v>
          </cell>
          <cell r="AE247" t="str">
            <v>040</v>
          </cell>
          <cell r="AF247">
            <v>240</v>
          </cell>
          <cell r="AG247">
            <v>0</v>
          </cell>
          <cell r="AH247" t="str">
            <v>213.03.4.01.269</v>
          </cell>
          <cell r="AI247" t="str">
            <v>1</v>
          </cell>
          <cell r="AJ247" t="str">
            <v>02</v>
          </cell>
          <cell r="AK247" t="str">
            <v>24/09/2009</v>
          </cell>
          <cell r="AL247" t="str">
            <v>040</v>
          </cell>
          <cell r="AM247">
            <v>240</v>
          </cell>
          <cell r="AN247">
            <v>0</v>
          </cell>
          <cell r="AO247" t="str">
            <v>213.03.4.01.269</v>
          </cell>
          <cell r="AP247" t="str">
            <v>1</v>
          </cell>
          <cell r="AQ247" t="str">
            <v>02</v>
          </cell>
          <cell r="AR247" t="str">
            <v>25/09/2009</v>
          </cell>
          <cell r="AS247" t="str">
            <v>040</v>
          </cell>
          <cell r="AT247">
            <v>240</v>
          </cell>
          <cell r="AU247">
            <v>0</v>
          </cell>
        </row>
        <row r="248">
          <cell r="M248" t="str">
            <v>213.03.4.01.270</v>
          </cell>
          <cell r="N248" t="str">
            <v>1</v>
          </cell>
          <cell r="O248" t="str">
            <v>02</v>
          </cell>
          <cell r="P248" t="str">
            <v>21/09/2009</v>
          </cell>
          <cell r="Q248" t="str">
            <v>040</v>
          </cell>
          <cell r="R248">
            <v>240</v>
          </cell>
          <cell r="S248">
            <v>0</v>
          </cell>
          <cell r="T248" t="str">
            <v>213.03.4.01.270</v>
          </cell>
          <cell r="U248" t="str">
            <v>1</v>
          </cell>
          <cell r="V248" t="str">
            <v>02</v>
          </cell>
          <cell r="W248" t="str">
            <v>22/09/2009</v>
          </cell>
          <cell r="X248" t="str">
            <v>040</v>
          </cell>
          <cell r="Y248">
            <v>240</v>
          </cell>
          <cell r="Z248">
            <v>0</v>
          </cell>
          <cell r="AA248" t="str">
            <v>213.03.4.01.270</v>
          </cell>
          <cell r="AB248" t="str">
            <v>1</v>
          </cell>
          <cell r="AC248" t="str">
            <v>02</v>
          </cell>
          <cell r="AD248" t="str">
            <v>23/09/2009</v>
          </cell>
          <cell r="AE248" t="str">
            <v>040</v>
          </cell>
          <cell r="AF248">
            <v>240</v>
          </cell>
          <cell r="AG248">
            <v>0</v>
          </cell>
          <cell r="AH248" t="str">
            <v>213.03.4.01.270</v>
          </cell>
          <cell r="AI248" t="str">
            <v>1</v>
          </cell>
          <cell r="AJ248" t="str">
            <v>02</v>
          </cell>
          <cell r="AK248" t="str">
            <v>24/09/2009</v>
          </cell>
          <cell r="AL248" t="str">
            <v>040</v>
          </cell>
          <cell r="AM248">
            <v>240</v>
          </cell>
          <cell r="AN248">
            <v>0</v>
          </cell>
          <cell r="AO248" t="str">
            <v>213.03.4.01.270</v>
          </cell>
          <cell r="AP248" t="str">
            <v>1</v>
          </cell>
          <cell r="AQ248" t="str">
            <v>02</v>
          </cell>
          <cell r="AR248" t="str">
            <v>25/09/2009</v>
          </cell>
          <cell r="AS248" t="str">
            <v>040</v>
          </cell>
          <cell r="AT248">
            <v>240</v>
          </cell>
          <cell r="AU248">
            <v>0</v>
          </cell>
        </row>
        <row r="249">
          <cell r="M249" t="str">
            <v>213.03.4.01.359</v>
          </cell>
          <cell r="N249" t="str">
            <v>1</v>
          </cell>
          <cell r="O249" t="str">
            <v>02</v>
          </cell>
          <cell r="P249" t="str">
            <v>21/09/2009</v>
          </cell>
          <cell r="Q249" t="str">
            <v>040</v>
          </cell>
          <cell r="R249">
            <v>240</v>
          </cell>
          <cell r="S249">
            <v>0</v>
          </cell>
          <cell r="T249" t="str">
            <v>213.03.4.01.359</v>
          </cell>
          <cell r="U249" t="str">
            <v>1</v>
          </cell>
          <cell r="V249" t="str">
            <v>02</v>
          </cell>
          <cell r="W249" t="str">
            <v>22/09/2009</v>
          </cell>
          <cell r="X249" t="str">
            <v>040</v>
          </cell>
          <cell r="Y249">
            <v>240</v>
          </cell>
          <cell r="Z249">
            <v>0</v>
          </cell>
          <cell r="AA249" t="str">
            <v>213.03.4.01.359</v>
          </cell>
          <cell r="AB249" t="str">
            <v>1</v>
          </cell>
          <cell r="AC249" t="str">
            <v>02</v>
          </cell>
          <cell r="AD249" t="str">
            <v>23/09/2009</v>
          </cell>
          <cell r="AE249" t="str">
            <v>040</v>
          </cell>
          <cell r="AF249">
            <v>240</v>
          </cell>
          <cell r="AG249">
            <v>0</v>
          </cell>
          <cell r="AH249" t="str">
            <v>213.03.4.01.359</v>
          </cell>
          <cell r="AI249" t="str">
            <v>1</v>
          </cell>
          <cell r="AJ249" t="str">
            <v>02</v>
          </cell>
          <cell r="AK249" t="str">
            <v>24/09/2009</v>
          </cell>
          <cell r="AL249" t="str">
            <v>040</v>
          </cell>
          <cell r="AM249">
            <v>240</v>
          </cell>
          <cell r="AN249">
            <v>0</v>
          </cell>
          <cell r="AO249" t="str">
            <v>213.03.4.01.359</v>
          </cell>
          <cell r="AP249" t="str">
            <v>1</v>
          </cell>
          <cell r="AQ249" t="str">
            <v>02</v>
          </cell>
          <cell r="AR249" t="str">
            <v>25/09/2009</v>
          </cell>
          <cell r="AS249" t="str">
            <v>040</v>
          </cell>
          <cell r="AT249">
            <v>240</v>
          </cell>
          <cell r="AU249">
            <v>0</v>
          </cell>
        </row>
        <row r="250">
          <cell r="M250" t="str">
            <v>213.03.4.01.360</v>
          </cell>
          <cell r="N250" t="str">
            <v>1</v>
          </cell>
          <cell r="O250" t="str">
            <v>02</v>
          </cell>
          <cell r="P250" t="str">
            <v>21/09/2009</v>
          </cell>
          <cell r="Q250" t="str">
            <v>040</v>
          </cell>
          <cell r="R250">
            <v>240</v>
          </cell>
          <cell r="S250">
            <v>0</v>
          </cell>
          <cell r="T250" t="str">
            <v>213.03.4.01.360</v>
          </cell>
          <cell r="U250" t="str">
            <v>1</v>
          </cell>
          <cell r="V250" t="str">
            <v>02</v>
          </cell>
          <cell r="W250" t="str">
            <v>22/09/2009</v>
          </cell>
          <cell r="X250" t="str">
            <v>040</v>
          </cell>
          <cell r="Y250">
            <v>240</v>
          </cell>
          <cell r="Z250">
            <v>0</v>
          </cell>
          <cell r="AA250" t="str">
            <v>213.03.4.01.360</v>
          </cell>
          <cell r="AB250" t="str">
            <v>1</v>
          </cell>
          <cell r="AC250" t="str">
            <v>02</v>
          </cell>
          <cell r="AD250" t="str">
            <v>23/09/2009</v>
          </cell>
          <cell r="AE250" t="str">
            <v>040</v>
          </cell>
          <cell r="AF250">
            <v>240</v>
          </cell>
          <cell r="AG250">
            <v>0</v>
          </cell>
          <cell r="AH250" t="str">
            <v>213.03.4.01.360</v>
          </cell>
          <cell r="AI250" t="str">
            <v>1</v>
          </cell>
          <cell r="AJ250" t="str">
            <v>02</v>
          </cell>
          <cell r="AK250" t="str">
            <v>24/09/2009</v>
          </cell>
          <cell r="AL250" t="str">
            <v>040</v>
          </cell>
          <cell r="AM250">
            <v>240</v>
          </cell>
          <cell r="AN250">
            <v>0</v>
          </cell>
          <cell r="AO250" t="str">
            <v>213.03.4.01.360</v>
          </cell>
          <cell r="AP250" t="str">
            <v>1</v>
          </cell>
          <cell r="AQ250" t="str">
            <v>02</v>
          </cell>
          <cell r="AR250" t="str">
            <v>25/09/2009</v>
          </cell>
          <cell r="AS250" t="str">
            <v>040</v>
          </cell>
          <cell r="AT250">
            <v>240</v>
          </cell>
          <cell r="AU250">
            <v>0</v>
          </cell>
        </row>
        <row r="251">
          <cell r="M251" t="str">
            <v>213.03.4.01.500</v>
          </cell>
          <cell r="N251" t="str">
            <v>1</v>
          </cell>
          <cell r="O251" t="str">
            <v>02</v>
          </cell>
          <cell r="P251" t="str">
            <v>21/09/2009</v>
          </cell>
          <cell r="Q251" t="str">
            <v>040</v>
          </cell>
          <cell r="R251">
            <v>240</v>
          </cell>
          <cell r="S251">
            <v>0</v>
          </cell>
          <cell r="T251" t="str">
            <v>213.03.4.01.500</v>
          </cell>
          <cell r="U251" t="str">
            <v>1</v>
          </cell>
          <cell r="V251" t="str">
            <v>02</v>
          </cell>
          <cell r="W251" t="str">
            <v>22/09/2009</v>
          </cell>
          <cell r="X251" t="str">
            <v>040</v>
          </cell>
          <cell r="Y251">
            <v>240</v>
          </cell>
          <cell r="Z251">
            <v>0</v>
          </cell>
          <cell r="AA251" t="str">
            <v>213.03.4.01.500</v>
          </cell>
          <cell r="AB251" t="str">
            <v>1</v>
          </cell>
          <cell r="AC251" t="str">
            <v>02</v>
          </cell>
          <cell r="AD251" t="str">
            <v>23/09/2009</v>
          </cell>
          <cell r="AE251" t="str">
            <v>040</v>
          </cell>
          <cell r="AF251">
            <v>240</v>
          </cell>
          <cell r="AG251">
            <v>0</v>
          </cell>
          <cell r="AH251" t="str">
            <v>213.03.4.01.500</v>
          </cell>
          <cell r="AI251" t="str">
            <v>1</v>
          </cell>
          <cell r="AJ251" t="str">
            <v>02</v>
          </cell>
          <cell r="AK251" t="str">
            <v>24/09/2009</v>
          </cell>
          <cell r="AL251" t="str">
            <v>040</v>
          </cell>
          <cell r="AM251">
            <v>240</v>
          </cell>
          <cell r="AN251">
            <v>0</v>
          </cell>
          <cell r="AO251" t="str">
            <v>213.03.4.01.500</v>
          </cell>
          <cell r="AP251" t="str">
            <v>1</v>
          </cell>
          <cell r="AQ251" t="str">
            <v>02</v>
          </cell>
          <cell r="AR251" t="str">
            <v>25/09/2009</v>
          </cell>
          <cell r="AS251" t="str">
            <v>040</v>
          </cell>
          <cell r="AT251">
            <v>240</v>
          </cell>
          <cell r="AU251">
            <v>0</v>
          </cell>
        </row>
        <row r="252">
          <cell r="M252" t="str">
            <v>213.03.4.01.505</v>
          </cell>
          <cell r="N252" t="str">
            <v>1</v>
          </cell>
          <cell r="O252" t="str">
            <v>02</v>
          </cell>
          <cell r="P252" t="str">
            <v>21/09/2009</v>
          </cell>
          <cell r="Q252" t="str">
            <v>040</v>
          </cell>
          <cell r="R252">
            <v>240</v>
          </cell>
          <cell r="S252">
            <v>0</v>
          </cell>
          <cell r="T252" t="str">
            <v>213.03.4.01.505</v>
          </cell>
          <cell r="U252" t="str">
            <v>1</v>
          </cell>
          <cell r="V252" t="str">
            <v>02</v>
          </cell>
          <cell r="W252" t="str">
            <v>22/09/2009</v>
          </cell>
          <cell r="X252" t="str">
            <v>040</v>
          </cell>
          <cell r="Y252">
            <v>240</v>
          </cell>
          <cell r="Z252">
            <v>0</v>
          </cell>
          <cell r="AA252" t="str">
            <v>213.03.4.01.505</v>
          </cell>
          <cell r="AB252" t="str">
            <v>1</v>
          </cell>
          <cell r="AC252" t="str">
            <v>02</v>
          </cell>
          <cell r="AD252" t="str">
            <v>23/09/2009</v>
          </cell>
          <cell r="AE252" t="str">
            <v>040</v>
          </cell>
          <cell r="AF252">
            <v>240</v>
          </cell>
          <cell r="AG252">
            <v>0</v>
          </cell>
          <cell r="AH252" t="str">
            <v>213.03.4.01.505</v>
          </cell>
          <cell r="AI252" t="str">
            <v>1</v>
          </cell>
          <cell r="AJ252" t="str">
            <v>02</v>
          </cell>
          <cell r="AK252" t="str">
            <v>24/09/2009</v>
          </cell>
          <cell r="AL252" t="str">
            <v>040</v>
          </cell>
          <cell r="AM252">
            <v>240</v>
          </cell>
          <cell r="AN252">
            <v>0</v>
          </cell>
          <cell r="AO252" t="str">
            <v>213.03.4.01.505</v>
          </cell>
          <cell r="AP252" t="str">
            <v>1</v>
          </cell>
          <cell r="AQ252" t="str">
            <v>02</v>
          </cell>
          <cell r="AR252" t="str">
            <v>25/09/2009</v>
          </cell>
          <cell r="AS252" t="str">
            <v>040</v>
          </cell>
          <cell r="AT252">
            <v>240</v>
          </cell>
          <cell r="AU252">
            <v>0</v>
          </cell>
        </row>
        <row r="253">
          <cell r="M253" t="str">
            <v>213.03.4.01.510</v>
          </cell>
          <cell r="N253" t="str">
            <v>1</v>
          </cell>
          <cell r="O253" t="str">
            <v>02</v>
          </cell>
          <cell r="P253" t="str">
            <v>21/09/2009</v>
          </cell>
          <cell r="Q253" t="str">
            <v>040</v>
          </cell>
          <cell r="R253">
            <v>240</v>
          </cell>
          <cell r="S253">
            <v>0</v>
          </cell>
          <cell r="T253" t="str">
            <v>213.03.4.01.510</v>
          </cell>
          <cell r="U253" t="str">
            <v>1</v>
          </cell>
          <cell r="V253" t="str">
            <v>02</v>
          </cell>
          <cell r="W253" t="str">
            <v>22/09/2009</v>
          </cell>
          <cell r="X253" t="str">
            <v>040</v>
          </cell>
          <cell r="Y253">
            <v>240</v>
          </cell>
          <cell r="Z253">
            <v>0</v>
          </cell>
          <cell r="AA253" t="str">
            <v>213.03.4.01.510</v>
          </cell>
          <cell r="AB253" t="str">
            <v>1</v>
          </cell>
          <cell r="AC253" t="str">
            <v>02</v>
          </cell>
          <cell r="AD253" t="str">
            <v>23/09/2009</v>
          </cell>
          <cell r="AE253" t="str">
            <v>040</v>
          </cell>
          <cell r="AF253">
            <v>240</v>
          </cell>
          <cell r="AG253">
            <v>0</v>
          </cell>
          <cell r="AH253" t="str">
            <v>213.03.4.01.510</v>
          </cell>
          <cell r="AI253" t="str">
            <v>1</v>
          </cell>
          <cell r="AJ253" t="str">
            <v>02</v>
          </cell>
          <cell r="AK253" t="str">
            <v>24/09/2009</v>
          </cell>
          <cell r="AL253" t="str">
            <v>040</v>
          </cell>
          <cell r="AM253">
            <v>240</v>
          </cell>
          <cell r="AN253">
            <v>0</v>
          </cell>
          <cell r="AO253" t="str">
            <v>213.03.4.01.510</v>
          </cell>
          <cell r="AP253" t="str">
            <v>1</v>
          </cell>
          <cell r="AQ253" t="str">
            <v>02</v>
          </cell>
          <cell r="AR253" t="str">
            <v>25/09/2009</v>
          </cell>
          <cell r="AS253" t="str">
            <v>040</v>
          </cell>
          <cell r="AT253">
            <v>240</v>
          </cell>
          <cell r="AU253">
            <v>0</v>
          </cell>
        </row>
        <row r="255">
          <cell r="M255" t="str">
            <v>213.04.4</v>
          </cell>
          <cell r="N255" t="str">
            <v>1</v>
          </cell>
          <cell r="O255" t="str">
            <v>02</v>
          </cell>
          <cell r="P255" t="str">
            <v>21/09/2009</v>
          </cell>
          <cell r="Q255" t="str">
            <v>040</v>
          </cell>
          <cell r="R255">
            <v>240</v>
          </cell>
          <cell r="S255">
            <v>0</v>
          </cell>
          <cell r="T255" t="str">
            <v>213.04.4</v>
          </cell>
          <cell r="U255" t="str">
            <v>1</v>
          </cell>
          <cell r="V255" t="str">
            <v>02</v>
          </cell>
          <cell r="W255" t="str">
            <v>22/09/2009</v>
          </cell>
          <cell r="X255" t="str">
            <v>040</v>
          </cell>
          <cell r="Y255">
            <v>240</v>
          </cell>
          <cell r="Z255">
            <v>0</v>
          </cell>
          <cell r="AA255" t="str">
            <v>213.04.4</v>
          </cell>
          <cell r="AB255" t="str">
            <v>1</v>
          </cell>
          <cell r="AC255" t="str">
            <v>02</v>
          </cell>
          <cell r="AD255" t="str">
            <v>23/09/2009</v>
          </cell>
          <cell r="AE255" t="str">
            <v>040</v>
          </cell>
          <cell r="AF255">
            <v>240</v>
          </cell>
          <cell r="AG255">
            <v>0</v>
          </cell>
          <cell r="AH255" t="str">
            <v>213.04.4</v>
          </cell>
          <cell r="AI255" t="str">
            <v>1</v>
          </cell>
          <cell r="AJ255" t="str">
            <v>02</v>
          </cell>
          <cell r="AK255" t="str">
            <v>24/09/2009</v>
          </cell>
          <cell r="AL255" t="str">
            <v>040</v>
          </cell>
          <cell r="AM255">
            <v>240</v>
          </cell>
          <cell r="AN255">
            <v>0</v>
          </cell>
          <cell r="AO255" t="str">
            <v>213.04.4</v>
          </cell>
          <cell r="AP255" t="str">
            <v>1</v>
          </cell>
          <cell r="AQ255" t="str">
            <v>02</v>
          </cell>
          <cell r="AR255" t="str">
            <v>25/09/2009</v>
          </cell>
          <cell r="AS255" t="str">
            <v>040</v>
          </cell>
          <cell r="AT255">
            <v>240</v>
          </cell>
          <cell r="AU255">
            <v>0</v>
          </cell>
        </row>
        <row r="256">
          <cell r="M256" t="str">
            <v>213.05.4</v>
          </cell>
          <cell r="N256" t="str">
            <v>1</v>
          </cell>
          <cell r="O256" t="str">
            <v>02</v>
          </cell>
          <cell r="P256" t="str">
            <v>21/09/2009</v>
          </cell>
          <cell r="Q256" t="str">
            <v>040</v>
          </cell>
          <cell r="R256">
            <v>240</v>
          </cell>
          <cell r="S256">
            <v>0</v>
          </cell>
          <cell r="T256" t="str">
            <v>213.05.4</v>
          </cell>
          <cell r="U256" t="str">
            <v>1</v>
          </cell>
          <cell r="V256" t="str">
            <v>02</v>
          </cell>
          <cell r="W256" t="str">
            <v>22/09/2009</v>
          </cell>
          <cell r="X256" t="str">
            <v>040</v>
          </cell>
          <cell r="Y256">
            <v>240</v>
          </cell>
          <cell r="Z256">
            <v>0</v>
          </cell>
          <cell r="AA256" t="str">
            <v>213.05.4</v>
          </cell>
          <cell r="AB256" t="str">
            <v>1</v>
          </cell>
          <cell r="AC256" t="str">
            <v>02</v>
          </cell>
          <cell r="AD256" t="str">
            <v>23/09/2009</v>
          </cell>
          <cell r="AE256" t="str">
            <v>040</v>
          </cell>
          <cell r="AF256">
            <v>240</v>
          </cell>
          <cell r="AG256">
            <v>0</v>
          </cell>
          <cell r="AH256" t="str">
            <v>213.05.4</v>
          </cell>
          <cell r="AI256" t="str">
            <v>1</v>
          </cell>
          <cell r="AJ256" t="str">
            <v>02</v>
          </cell>
          <cell r="AK256" t="str">
            <v>24/09/2009</v>
          </cell>
          <cell r="AL256" t="str">
            <v>040</v>
          </cell>
          <cell r="AM256">
            <v>240</v>
          </cell>
          <cell r="AN256">
            <v>0</v>
          </cell>
          <cell r="AO256" t="str">
            <v>213.05.4</v>
          </cell>
          <cell r="AP256" t="str">
            <v>1</v>
          </cell>
          <cell r="AQ256" t="str">
            <v>02</v>
          </cell>
          <cell r="AR256" t="str">
            <v>25/09/2009</v>
          </cell>
          <cell r="AS256" t="str">
            <v>040</v>
          </cell>
          <cell r="AT256">
            <v>240</v>
          </cell>
          <cell r="AU256">
            <v>0</v>
          </cell>
        </row>
        <row r="257">
          <cell r="M257" t="str">
            <v>213.06.4</v>
          </cell>
          <cell r="N257" t="str">
            <v>1</v>
          </cell>
          <cell r="O257" t="str">
            <v>02</v>
          </cell>
          <cell r="P257" t="str">
            <v>21/09/2009</v>
          </cell>
          <cell r="Q257" t="str">
            <v>040</v>
          </cell>
          <cell r="R257">
            <v>240</v>
          </cell>
          <cell r="S257">
            <v>0</v>
          </cell>
          <cell r="T257" t="str">
            <v>213.06.4</v>
          </cell>
          <cell r="U257" t="str">
            <v>1</v>
          </cell>
          <cell r="V257" t="str">
            <v>02</v>
          </cell>
          <cell r="W257" t="str">
            <v>22/09/2009</v>
          </cell>
          <cell r="X257" t="str">
            <v>040</v>
          </cell>
          <cell r="Y257">
            <v>240</v>
          </cell>
          <cell r="Z257">
            <v>0</v>
          </cell>
          <cell r="AA257" t="str">
            <v>213.06.4</v>
          </cell>
          <cell r="AB257" t="str">
            <v>1</v>
          </cell>
          <cell r="AC257" t="str">
            <v>02</v>
          </cell>
          <cell r="AD257" t="str">
            <v>23/09/2009</v>
          </cell>
          <cell r="AE257" t="str">
            <v>040</v>
          </cell>
          <cell r="AF257">
            <v>240</v>
          </cell>
          <cell r="AG257">
            <v>0</v>
          </cell>
          <cell r="AH257" t="str">
            <v>213.06.4</v>
          </cell>
          <cell r="AI257" t="str">
            <v>1</v>
          </cell>
          <cell r="AJ257" t="str">
            <v>02</v>
          </cell>
          <cell r="AK257" t="str">
            <v>24/09/2009</v>
          </cell>
          <cell r="AL257" t="str">
            <v>040</v>
          </cell>
          <cell r="AM257">
            <v>240</v>
          </cell>
          <cell r="AN257">
            <v>0</v>
          </cell>
          <cell r="AO257" t="str">
            <v>213.06.4</v>
          </cell>
          <cell r="AP257" t="str">
            <v>1</v>
          </cell>
          <cell r="AQ257" t="str">
            <v>02</v>
          </cell>
          <cell r="AR257" t="str">
            <v>25/09/2009</v>
          </cell>
          <cell r="AS257" t="str">
            <v>040</v>
          </cell>
          <cell r="AT257">
            <v>240</v>
          </cell>
          <cell r="AU257">
            <v>0</v>
          </cell>
        </row>
        <row r="258">
          <cell r="M258" t="str">
            <v>213.07.4</v>
          </cell>
          <cell r="N258" t="str">
            <v>1</v>
          </cell>
          <cell r="O258" t="str">
            <v>02</v>
          </cell>
          <cell r="P258" t="str">
            <v>21/09/2009</v>
          </cell>
          <cell r="Q258" t="str">
            <v>040</v>
          </cell>
          <cell r="R258">
            <v>240</v>
          </cell>
          <cell r="S258">
            <v>0</v>
          </cell>
          <cell r="T258" t="str">
            <v>213.07.4</v>
          </cell>
          <cell r="U258" t="str">
            <v>1</v>
          </cell>
          <cell r="V258" t="str">
            <v>02</v>
          </cell>
          <cell r="W258" t="str">
            <v>22/09/2009</v>
          </cell>
          <cell r="X258" t="str">
            <v>040</v>
          </cell>
          <cell r="Y258">
            <v>240</v>
          </cell>
          <cell r="Z258">
            <v>0</v>
          </cell>
          <cell r="AA258" t="str">
            <v>213.07.4</v>
          </cell>
          <cell r="AB258" t="str">
            <v>1</v>
          </cell>
          <cell r="AC258" t="str">
            <v>02</v>
          </cell>
          <cell r="AD258" t="str">
            <v>23/09/2009</v>
          </cell>
          <cell r="AE258" t="str">
            <v>040</v>
          </cell>
          <cell r="AF258">
            <v>240</v>
          </cell>
          <cell r="AG258">
            <v>0</v>
          </cell>
          <cell r="AH258" t="str">
            <v>213.07.4</v>
          </cell>
          <cell r="AI258" t="str">
            <v>1</v>
          </cell>
          <cell r="AJ258" t="str">
            <v>02</v>
          </cell>
          <cell r="AK258" t="str">
            <v>24/09/2009</v>
          </cell>
          <cell r="AL258" t="str">
            <v>040</v>
          </cell>
          <cell r="AM258">
            <v>240</v>
          </cell>
          <cell r="AN258">
            <v>0</v>
          </cell>
          <cell r="AO258" t="str">
            <v>213.07.4</v>
          </cell>
          <cell r="AP258" t="str">
            <v>1</v>
          </cell>
          <cell r="AQ258" t="str">
            <v>02</v>
          </cell>
          <cell r="AR258" t="str">
            <v>25/09/2009</v>
          </cell>
          <cell r="AS258" t="str">
            <v>040</v>
          </cell>
          <cell r="AT258">
            <v>240</v>
          </cell>
          <cell r="AU258">
            <v>0</v>
          </cell>
        </row>
        <row r="259">
          <cell r="M259" t="str">
            <v>213.99.4.22</v>
          </cell>
          <cell r="N259" t="str">
            <v>1</v>
          </cell>
          <cell r="O259" t="str">
            <v>02</v>
          </cell>
          <cell r="P259" t="str">
            <v>21/09/2009</v>
          </cell>
          <cell r="Q259" t="str">
            <v>040</v>
          </cell>
          <cell r="R259">
            <v>240</v>
          </cell>
          <cell r="S259">
            <v>0</v>
          </cell>
          <cell r="T259" t="str">
            <v>213.99.4.22</v>
          </cell>
          <cell r="U259" t="str">
            <v>1</v>
          </cell>
          <cell r="V259" t="str">
            <v>02</v>
          </cell>
          <cell r="W259" t="str">
            <v>22/09/2009</v>
          </cell>
          <cell r="X259" t="str">
            <v>040</v>
          </cell>
          <cell r="Y259">
            <v>240</v>
          </cell>
          <cell r="Z259">
            <v>0</v>
          </cell>
          <cell r="AA259" t="str">
            <v>213.99.4.22</v>
          </cell>
          <cell r="AB259" t="str">
            <v>1</v>
          </cell>
          <cell r="AC259" t="str">
            <v>02</v>
          </cell>
          <cell r="AD259" t="str">
            <v>23/09/2009</v>
          </cell>
          <cell r="AE259" t="str">
            <v>040</v>
          </cell>
          <cell r="AF259">
            <v>240</v>
          </cell>
          <cell r="AG259">
            <v>0</v>
          </cell>
          <cell r="AH259" t="str">
            <v>213.99.4.22</v>
          </cell>
          <cell r="AI259" t="str">
            <v>1</v>
          </cell>
          <cell r="AJ259" t="str">
            <v>02</v>
          </cell>
          <cell r="AK259" t="str">
            <v>24/09/2009</v>
          </cell>
          <cell r="AL259" t="str">
            <v>040</v>
          </cell>
          <cell r="AM259">
            <v>240</v>
          </cell>
          <cell r="AN259">
            <v>0</v>
          </cell>
          <cell r="AO259" t="str">
            <v>213.99.4.22</v>
          </cell>
          <cell r="AP259" t="str">
            <v>1</v>
          </cell>
          <cell r="AQ259" t="str">
            <v>02</v>
          </cell>
          <cell r="AR259" t="str">
            <v>25/09/2009</v>
          </cell>
          <cell r="AS259" t="str">
            <v>040</v>
          </cell>
          <cell r="AT259">
            <v>240</v>
          </cell>
          <cell r="AU259">
            <v>0</v>
          </cell>
        </row>
        <row r="263">
          <cell r="M263" t="str">
            <v>113.01.4</v>
          </cell>
          <cell r="N263" t="str">
            <v>1</v>
          </cell>
          <cell r="O263" t="str">
            <v>02</v>
          </cell>
          <cell r="P263" t="str">
            <v>21/09/2009</v>
          </cell>
          <cell r="Q263" t="str">
            <v>040</v>
          </cell>
          <cell r="R263">
            <v>240</v>
          </cell>
          <cell r="S263">
            <v>0</v>
          </cell>
          <cell r="T263" t="str">
            <v>113.01.4</v>
          </cell>
          <cell r="U263" t="str">
            <v>1</v>
          </cell>
          <cell r="V263" t="str">
            <v>02</v>
          </cell>
          <cell r="W263" t="str">
            <v>22/09/2009</v>
          </cell>
          <cell r="X263" t="str">
            <v>040</v>
          </cell>
          <cell r="Y263">
            <v>240</v>
          </cell>
          <cell r="Z263">
            <v>0</v>
          </cell>
          <cell r="AA263" t="str">
            <v>113.01.4</v>
          </cell>
          <cell r="AB263" t="str">
            <v>1</v>
          </cell>
          <cell r="AC263" t="str">
            <v>02</v>
          </cell>
          <cell r="AD263" t="str">
            <v>23/09/2009</v>
          </cell>
          <cell r="AE263" t="str">
            <v>040</v>
          </cell>
          <cell r="AF263">
            <v>240</v>
          </cell>
          <cell r="AG263">
            <v>0</v>
          </cell>
          <cell r="AH263" t="str">
            <v>113.01.4</v>
          </cell>
          <cell r="AI263" t="str">
            <v>1</v>
          </cell>
          <cell r="AJ263" t="str">
            <v>02</v>
          </cell>
          <cell r="AK263" t="str">
            <v>24/09/2009</v>
          </cell>
          <cell r="AL263" t="str">
            <v>040</v>
          </cell>
          <cell r="AM263">
            <v>240</v>
          </cell>
          <cell r="AN263">
            <v>0</v>
          </cell>
          <cell r="AO263" t="str">
            <v>113.01.4</v>
          </cell>
          <cell r="AP263" t="str">
            <v>1</v>
          </cell>
          <cell r="AQ263" t="str">
            <v>02</v>
          </cell>
          <cell r="AR263" t="str">
            <v>25/09/2009</v>
          </cell>
          <cell r="AS263" t="str">
            <v>040</v>
          </cell>
          <cell r="AT263">
            <v>240</v>
          </cell>
          <cell r="AU263">
            <v>0</v>
          </cell>
        </row>
        <row r="264">
          <cell r="M264" t="str">
            <v>113.02.4</v>
          </cell>
          <cell r="N264" t="str">
            <v>1</v>
          </cell>
          <cell r="O264" t="str">
            <v>02</v>
          </cell>
          <cell r="P264" t="str">
            <v>21/09/2009</v>
          </cell>
          <cell r="Q264" t="str">
            <v>040</v>
          </cell>
          <cell r="R264">
            <v>240</v>
          </cell>
          <cell r="S264">
            <v>0</v>
          </cell>
          <cell r="T264" t="str">
            <v>113.02.4</v>
          </cell>
          <cell r="U264" t="str">
            <v>1</v>
          </cell>
          <cell r="V264" t="str">
            <v>02</v>
          </cell>
          <cell r="W264" t="str">
            <v>22/09/2009</v>
          </cell>
          <cell r="X264" t="str">
            <v>040</v>
          </cell>
          <cell r="Y264">
            <v>240</v>
          </cell>
          <cell r="Z264">
            <v>0</v>
          </cell>
          <cell r="AA264" t="str">
            <v>113.02.4</v>
          </cell>
          <cell r="AB264" t="str">
            <v>1</v>
          </cell>
          <cell r="AC264" t="str">
            <v>02</v>
          </cell>
          <cell r="AD264" t="str">
            <v>23/09/2009</v>
          </cell>
          <cell r="AE264" t="str">
            <v>040</v>
          </cell>
          <cell r="AF264">
            <v>240</v>
          </cell>
          <cell r="AG264">
            <v>0</v>
          </cell>
          <cell r="AH264" t="str">
            <v>113.02.4</v>
          </cell>
          <cell r="AI264" t="str">
            <v>1</v>
          </cell>
          <cell r="AJ264" t="str">
            <v>02</v>
          </cell>
          <cell r="AK264" t="str">
            <v>24/09/2009</v>
          </cell>
          <cell r="AL264" t="str">
            <v>040</v>
          </cell>
          <cell r="AM264">
            <v>240</v>
          </cell>
          <cell r="AN264">
            <v>0</v>
          </cell>
          <cell r="AO264" t="str">
            <v>113.02.4</v>
          </cell>
          <cell r="AP264" t="str">
            <v>1</v>
          </cell>
          <cell r="AQ264" t="str">
            <v>02</v>
          </cell>
          <cell r="AR264" t="str">
            <v>25/09/2009</v>
          </cell>
          <cell r="AS264" t="str">
            <v>040</v>
          </cell>
          <cell r="AT264">
            <v>240</v>
          </cell>
          <cell r="AU264">
            <v>0</v>
          </cell>
        </row>
        <row r="265">
          <cell r="M265" t="str">
            <v>113.05.4</v>
          </cell>
          <cell r="N265" t="str">
            <v>1</v>
          </cell>
          <cell r="O265" t="str">
            <v>02</v>
          </cell>
          <cell r="P265" t="str">
            <v>21/09/2009</v>
          </cell>
          <cell r="Q265" t="str">
            <v>040</v>
          </cell>
          <cell r="R265">
            <v>240</v>
          </cell>
          <cell r="S265">
            <v>0</v>
          </cell>
          <cell r="T265" t="str">
            <v>113.05.4</v>
          </cell>
          <cell r="U265" t="str">
            <v>1</v>
          </cell>
          <cell r="V265" t="str">
            <v>02</v>
          </cell>
          <cell r="W265" t="str">
            <v>22/09/2009</v>
          </cell>
          <cell r="X265" t="str">
            <v>040</v>
          </cell>
          <cell r="Y265">
            <v>240</v>
          </cell>
          <cell r="Z265">
            <v>0</v>
          </cell>
          <cell r="AA265" t="str">
            <v>113.05.4</v>
          </cell>
          <cell r="AB265" t="str">
            <v>1</v>
          </cell>
          <cell r="AC265" t="str">
            <v>02</v>
          </cell>
          <cell r="AD265" t="str">
            <v>23/09/2009</v>
          </cell>
          <cell r="AE265" t="str">
            <v>040</v>
          </cell>
          <cell r="AF265">
            <v>240</v>
          </cell>
          <cell r="AG265">
            <v>0</v>
          </cell>
          <cell r="AH265" t="str">
            <v>113.05.4</v>
          </cell>
          <cell r="AI265" t="str">
            <v>1</v>
          </cell>
          <cell r="AJ265" t="str">
            <v>02</v>
          </cell>
          <cell r="AK265" t="str">
            <v>24/09/2009</v>
          </cell>
          <cell r="AL265" t="str">
            <v>040</v>
          </cell>
          <cell r="AM265">
            <v>240</v>
          </cell>
          <cell r="AN265">
            <v>0</v>
          </cell>
          <cell r="AO265" t="str">
            <v>113.05.4</v>
          </cell>
          <cell r="AP265" t="str">
            <v>1</v>
          </cell>
          <cell r="AQ265" t="str">
            <v>02</v>
          </cell>
          <cell r="AR265" t="str">
            <v>25/09/2009</v>
          </cell>
          <cell r="AS265" t="str">
            <v>040</v>
          </cell>
          <cell r="AT265">
            <v>240</v>
          </cell>
          <cell r="AU265">
            <v>0</v>
          </cell>
        </row>
        <row r="266">
          <cell r="M266" t="str">
            <v>113.06.4</v>
          </cell>
          <cell r="N266" t="str">
            <v>1</v>
          </cell>
          <cell r="O266" t="str">
            <v>02</v>
          </cell>
          <cell r="P266" t="str">
            <v>21/09/2009</v>
          </cell>
          <cell r="Q266" t="str">
            <v>040</v>
          </cell>
          <cell r="R266">
            <v>240</v>
          </cell>
          <cell r="S266">
            <v>0</v>
          </cell>
          <cell r="T266" t="str">
            <v>113.06.4</v>
          </cell>
          <cell r="U266" t="str">
            <v>1</v>
          </cell>
          <cell r="V266" t="str">
            <v>02</v>
          </cell>
          <cell r="W266" t="str">
            <v>22/09/2009</v>
          </cell>
          <cell r="X266" t="str">
            <v>040</v>
          </cell>
          <cell r="Y266">
            <v>240</v>
          </cell>
          <cell r="Z266">
            <v>0</v>
          </cell>
          <cell r="AA266" t="str">
            <v>113.06.4</v>
          </cell>
          <cell r="AB266" t="str">
            <v>1</v>
          </cell>
          <cell r="AC266" t="str">
            <v>02</v>
          </cell>
          <cell r="AD266" t="str">
            <v>23/09/2009</v>
          </cell>
          <cell r="AE266" t="str">
            <v>040</v>
          </cell>
          <cell r="AF266">
            <v>240</v>
          </cell>
          <cell r="AG266">
            <v>0</v>
          </cell>
          <cell r="AH266" t="str">
            <v>113.06.4</v>
          </cell>
          <cell r="AI266" t="str">
            <v>1</v>
          </cell>
          <cell r="AJ266" t="str">
            <v>02</v>
          </cell>
          <cell r="AK266" t="str">
            <v>24/09/2009</v>
          </cell>
          <cell r="AL266" t="str">
            <v>040</v>
          </cell>
          <cell r="AM266">
            <v>240</v>
          </cell>
          <cell r="AN266">
            <v>0</v>
          </cell>
          <cell r="AO266" t="str">
            <v>113.06.4</v>
          </cell>
          <cell r="AP266" t="str">
            <v>1</v>
          </cell>
          <cell r="AQ266" t="str">
            <v>02</v>
          </cell>
          <cell r="AR266" t="str">
            <v>25/09/2009</v>
          </cell>
          <cell r="AS266" t="str">
            <v>040</v>
          </cell>
          <cell r="AT266">
            <v>240</v>
          </cell>
          <cell r="AU266">
            <v>0</v>
          </cell>
        </row>
        <row r="267">
          <cell r="M267" t="str">
            <v>113.03.4</v>
          </cell>
          <cell r="N267" t="str">
            <v>1</v>
          </cell>
          <cell r="O267" t="str">
            <v>02</v>
          </cell>
          <cell r="P267" t="str">
            <v>21/09/2009</v>
          </cell>
          <cell r="Q267" t="str">
            <v>040</v>
          </cell>
          <cell r="R267">
            <v>240</v>
          </cell>
          <cell r="S267">
            <v>0</v>
          </cell>
          <cell r="T267" t="str">
            <v>113.03.4</v>
          </cell>
          <cell r="U267" t="str">
            <v>1</v>
          </cell>
          <cell r="V267" t="str">
            <v>02</v>
          </cell>
          <cell r="W267" t="str">
            <v>22/09/2009</v>
          </cell>
          <cell r="X267" t="str">
            <v>040</v>
          </cell>
          <cell r="Y267">
            <v>240</v>
          </cell>
          <cell r="Z267">
            <v>0</v>
          </cell>
          <cell r="AA267" t="str">
            <v>113.03.4</v>
          </cell>
          <cell r="AB267" t="str">
            <v>1</v>
          </cell>
          <cell r="AC267" t="str">
            <v>02</v>
          </cell>
          <cell r="AD267" t="str">
            <v>23/09/2009</v>
          </cell>
          <cell r="AE267" t="str">
            <v>040</v>
          </cell>
          <cell r="AF267">
            <v>240</v>
          </cell>
          <cell r="AG267">
            <v>0</v>
          </cell>
          <cell r="AH267" t="str">
            <v>113.03.4</v>
          </cell>
          <cell r="AI267" t="str">
            <v>1</v>
          </cell>
          <cell r="AJ267" t="str">
            <v>02</v>
          </cell>
          <cell r="AK267" t="str">
            <v>24/09/2009</v>
          </cell>
          <cell r="AL267" t="str">
            <v>040</v>
          </cell>
          <cell r="AM267">
            <v>240</v>
          </cell>
          <cell r="AN267">
            <v>0</v>
          </cell>
          <cell r="AO267" t="str">
            <v>113.03.4</v>
          </cell>
          <cell r="AP267" t="str">
            <v>1</v>
          </cell>
          <cell r="AQ267" t="str">
            <v>02</v>
          </cell>
          <cell r="AR267" t="str">
            <v>25/09/2009</v>
          </cell>
          <cell r="AS267" t="str">
            <v>040</v>
          </cell>
          <cell r="AT267">
            <v>240</v>
          </cell>
          <cell r="AU267">
            <v>0</v>
          </cell>
        </row>
        <row r="268">
          <cell r="M268" t="str">
            <v>122.01.4.22</v>
          </cell>
          <cell r="N268" t="str">
            <v>1</v>
          </cell>
          <cell r="O268" t="str">
            <v>02</v>
          </cell>
          <cell r="P268" t="str">
            <v>21/09/2009</v>
          </cell>
          <cell r="Q268" t="str">
            <v>040</v>
          </cell>
          <cell r="R268">
            <v>240</v>
          </cell>
          <cell r="S268">
            <v>0</v>
          </cell>
          <cell r="T268" t="str">
            <v>122.01.4.22</v>
          </cell>
          <cell r="U268" t="str">
            <v>1</v>
          </cell>
          <cell r="V268" t="str">
            <v>02</v>
          </cell>
          <cell r="W268" t="str">
            <v>22/09/2009</v>
          </cell>
          <cell r="X268" t="str">
            <v>040</v>
          </cell>
          <cell r="Y268">
            <v>240</v>
          </cell>
          <cell r="Z268">
            <v>0</v>
          </cell>
          <cell r="AA268" t="str">
            <v>122.01.4.22</v>
          </cell>
          <cell r="AB268" t="str">
            <v>1</v>
          </cell>
          <cell r="AC268" t="str">
            <v>02</v>
          </cell>
          <cell r="AD268" t="str">
            <v>23/09/2009</v>
          </cell>
          <cell r="AE268" t="str">
            <v>040</v>
          </cell>
          <cell r="AF268">
            <v>240</v>
          </cell>
          <cell r="AG268">
            <v>0</v>
          </cell>
          <cell r="AH268" t="str">
            <v>122.01.4.22</v>
          </cell>
          <cell r="AI268" t="str">
            <v>1</v>
          </cell>
          <cell r="AJ268" t="str">
            <v>02</v>
          </cell>
          <cell r="AK268" t="str">
            <v>24/09/2009</v>
          </cell>
          <cell r="AL268" t="str">
            <v>040</v>
          </cell>
          <cell r="AM268">
            <v>240</v>
          </cell>
          <cell r="AN268">
            <v>0</v>
          </cell>
          <cell r="AO268" t="str">
            <v>122.01.4.22</v>
          </cell>
          <cell r="AP268" t="str">
            <v>1</v>
          </cell>
          <cell r="AQ268" t="str">
            <v>02</v>
          </cell>
          <cell r="AR268" t="str">
            <v>25/09/2009</v>
          </cell>
          <cell r="AS268" t="str">
            <v>040</v>
          </cell>
          <cell r="AT268">
            <v>240</v>
          </cell>
          <cell r="AU268">
            <v>0</v>
          </cell>
        </row>
        <row r="269">
          <cell r="M269" t="str">
            <v>122.04.4.22</v>
          </cell>
          <cell r="N269" t="str">
            <v>1</v>
          </cell>
          <cell r="O269" t="str">
            <v>02</v>
          </cell>
          <cell r="P269" t="str">
            <v>21/09/2009</v>
          </cell>
          <cell r="Q269" t="str">
            <v>040</v>
          </cell>
          <cell r="R269">
            <v>240</v>
          </cell>
          <cell r="S269">
            <v>0</v>
          </cell>
          <cell r="T269" t="str">
            <v>122.04.4.22</v>
          </cell>
          <cell r="U269" t="str">
            <v>1</v>
          </cell>
          <cell r="V269" t="str">
            <v>02</v>
          </cell>
          <cell r="W269" t="str">
            <v>22/09/2009</v>
          </cell>
          <cell r="X269" t="str">
            <v>040</v>
          </cell>
          <cell r="Y269">
            <v>240</v>
          </cell>
          <cell r="Z269">
            <v>0</v>
          </cell>
          <cell r="AA269" t="str">
            <v>122.04.4.22</v>
          </cell>
          <cell r="AB269" t="str">
            <v>1</v>
          </cell>
          <cell r="AC269" t="str">
            <v>02</v>
          </cell>
          <cell r="AD269" t="str">
            <v>23/09/2009</v>
          </cell>
          <cell r="AE269" t="str">
            <v>040</v>
          </cell>
          <cell r="AF269">
            <v>240</v>
          </cell>
          <cell r="AG269">
            <v>0</v>
          </cell>
          <cell r="AH269" t="str">
            <v>122.04.4.22</v>
          </cell>
          <cell r="AI269" t="str">
            <v>1</v>
          </cell>
          <cell r="AJ269" t="str">
            <v>02</v>
          </cell>
          <cell r="AK269" t="str">
            <v>24/09/2009</v>
          </cell>
          <cell r="AL269" t="str">
            <v>040</v>
          </cell>
          <cell r="AM269">
            <v>240</v>
          </cell>
          <cell r="AN269">
            <v>0</v>
          </cell>
          <cell r="AO269" t="str">
            <v>122.04.4.22</v>
          </cell>
          <cell r="AP269" t="str">
            <v>1</v>
          </cell>
          <cell r="AQ269" t="str">
            <v>02</v>
          </cell>
          <cell r="AR269" t="str">
            <v>25/09/2009</v>
          </cell>
          <cell r="AS269" t="str">
            <v>040</v>
          </cell>
          <cell r="AT269">
            <v>240</v>
          </cell>
          <cell r="AU269">
            <v>0</v>
          </cell>
        </row>
        <row r="270">
          <cell r="M270" t="str">
            <v>131.01.4</v>
          </cell>
          <cell r="N270" t="str">
            <v>1</v>
          </cell>
          <cell r="O270" t="str">
            <v>02</v>
          </cell>
          <cell r="P270" t="str">
            <v>21/09/2009</v>
          </cell>
          <cell r="Q270" t="str">
            <v>040</v>
          </cell>
          <cell r="R270">
            <v>240</v>
          </cell>
          <cell r="S270">
            <v>0</v>
          </cell>
          <cell r="T270" t="str">
            <v>131.01.4</v>
          </cell>
          <cell r="U270" t="str">
            <v>1</v>
          </cell>
          <cell r="V270" t="str">
            <v>02</v>
          </cell>
          <cell r="W270" t="str">
            <v>22/09/2009</v>
          </cell>
          <cell r="X270" t="str">
            <v>040</v>
          </cell>
          <cell r="Y270">
            <v>240</v>
          </cell>
          <cell r="Z270">
            <v>0</v>
          </cell>
          <cell r="AA270" t="str">
            <v>131.01.4</v>
          </cell>
          <cell r="AB270" t="str">
            <v>1</v>
          </cell>
          <cell r="AC270" t="str">
            <v>02</v>
          </cell>
          <cell r="AD270" t="str">
            <v>23/09/2009</v>
          </cell>
          <cell r="AE270" t="str">
            <v>040</v>
          </cell>
          <cell r="AF270">
            <v>240</v>
          </cell>
          <cell r="AG270">
            <v>0</v>
          </cell>
          <cell r="AH270" t="str">
            <v>131.01.4</v>
          </cell>
          <cell r="AI270" t="str">
            <v>1</v>
          </cell>
          <cell r="AJ270" t="str">
            <v>02</v>
          </cell>
          <cell r="AK270" t="str">
            <v>24/09/2009</v>
          </cell>
          <cell r="AL270" t="str">
            <v>040</v>
          </cell>
          <cell r="AM270">
            <v>240</v>
          </cell>
          <cell r="AN270">
            <v>0</v>
          </cell>
          <cell r="AO270" t="str">
            <v>131.01.4</v>
          </cell>
          <cell r="AP270" t="str">
            <v>1</v>
          </cell>
          <cell r="AQ270" t="str">
            <v>02</v>
          </cell>
          <cell r="AR270" t="str">
            <v>25/09/2009</v>
          </cell>
          <cell r="AS270" t="str">
            <v>040</v>
          </cell>
          <cell r="AT270">
            <v>240</v>
          </cell>
          <cell r="AU270">
            <v>0</v>
          </cell>
        </row>
        <row r="271">
          <cell r="M271" t="str">
            <v>131.99.4</v>
          </cell>
          <cell r="N271" t="str">
            <v>1</v>
          </cell>
          <cell r="O271" t="str">
            <v>02</v>
          </cell>
          <cell r="P271" t="str">
            <v>21/09/2009</v>
          </cell>
          <cell r="Q271" t="str">
            <v>040</v>
          </cell>
          <cell r="R271">
            <v>240</v>
          </cell>
          <cell r="S271">
            <v>0</v>
          </cell>
          <cell r="T271" t="str">
            <v>131.99.4</v>
          </cell>
          <cell r="U271" t="str">
            <v>1</v>
          </cell>
          <cell r="V271" t="str">
            <v>02</v>
          </cell>
          <cell r="W271" t="str">
            <v>22/09/2009</v>
          </cell>
          <cell r="X271" t="str">
            <v>040</v>
          </cell>
          <cell r="Y271">
            <v>240</v>
          </cell>
          <cell r="Z271">
            <v>0</v>
          </cell>
          <cell r="AA271" t="str">
            <v>131.99.4</v>
          </cell>
          <cell r="AB271" t="str">
            <v>1</v>
          </cell>
          <cell r="AC271" t="str">
            <v>02</v>
          </cell>
          <cell r="AD271" t="str">
            <v>23/09/2009</v>
          </cell>
          <cell r="AE271" t="str">
            <v>040</v>
          </cell>
          <cell r="AF271">
            <v>240</v>
          </cell>
          <cell r="AG271">
            <v>0</v>
          </cell>
          <cell r="AH271" t="str">
            <v>131.99.4</v>
          </cell>
          <cell r="AI271" t="str">
            <v>1</v>
          </cell>
          <cell r="AJ271" t="str">
            <v>02</v>
          </cell>
          <cell r="AK271" t="str">
            <v>24/09/2009</v>
          </cell>
          <cell r="AL271" t="str">
            <v>040</v>
          </cell>
          <cell r="AM271">
            <v>240</v>
          </cell>
          <cell r="AN271">
            <v>0</v>
          </cell>
          <cell r="AO271" t="str">
            <v>131.99.4</v>
          </cell>
          <cell r="AP271" t="str">
            <v>1</v>
          </cell>
          <cell r="AQ271" t="str">
            <v>02</v>
          </cell>
          <cell r="AR271" t="str">
            <v>25/09/2009</v>
          </cell>
          <cell r="AS271" t="str">
            <v>040</v>
          </cell>
          <cell r="AT271">
            <v>240</v>
          </cell>
          <cell r="AU271">
            <v>0</v>
          </cell>
        </row>
        <row r="275">
          <cell r="M275" t="str">
            <v>111.01.4.22</v>
          </cell>
          <cell r="N275" t="str">
            <v>1</v>
          </cell>
          <cell r="O275" t="str">
            <v>02</v>
          </cell>
          <cell r="P275" t="str">
            <v>21/09/2009</v>
          </cell>
          <cell r="Q275" t="str">
            <v>040</v>
          </cell>
          <cell r="R275">
            <v>240</v>
          </cell>
          <cell r="S275">
            <v>0</v>
          </cell>
          <cell r="T275" t="str">
            <v>111.01.4.22</v>
          </cell>
          <cell r="U275" t="str">
            <v>1</v>
          </cell>
          <cell r="V275" t="str">
            <v>02</v>
          </cell>
          <cell r="W275" t="str">
            <v>22/09/2009</v>
          </cell>
          <cell r="X275" t="str">
            <v>040</v>
          </cell>
          <cell r="Y275">
            <v>240</v>
          </cell>
          <cell r="Z275">
            <v>0</v>
          </cell>
          <cell r="AA275" t="str">
            <v>111.01.4.22</v>
          </cell>
          <cell r="AB275" t="str">
            <v>1</v>
          </cell>
          <cell r="AC275" t="str">
            <v>02</v>
          </cell>
          <cell r="AD275" t="str">
            <v>23/09/2009</v>
          </cell>
          <cell r="AE275" t="str">
            <v>040</v>
          </cell>
          <cell r="AF275">
            <v>240</v>
          </cell>
          <cell r="AG275">
            <v>0</v>
          </cell>
          <cell r="AH275" t="str">
            <v>111.01.4.22</v>
          </cell>
          <cell r="AI275" t="str">
            <v>1</v>
          </cell>
          <cell r="AJ275" t="str">
            <v>02</v>
          </cell>
          <cell r="AK275" t="str">
            <v>24/09/2009</v>
          </cell>
          <cell r="AL275" t="str">
            <v>040</v>
          </cell>
          <cell r="AM275">
            <v>240</v>
          </cell>
          <cell r="AN275">
            <v>0</v>
          </cell>
          <cell r="AO275" t="str">
            <v>111.01.4.22</v>
          </cell>
          <cell r="AP275" t="str">
            <v>1</v>
          </cell>
          <cell r="AQ275" t="str">
            <v>02</v>
          </cell>
          <cell r="AR275" t="str">
            <v>25/09/2009</v>
          </cell>
          <cell r="AS275" t="str">
            <v>040</v>
          </cell>
          <cell r="AT275">
            <v>240</v>
          </cell>
          <cell r="AU275">
            <v>0</v>
          </cell>
        </row>
        <row r="276">
          <cell r="M276" t="str">
            <v>211.16.4</v>
          </cell>
          <cell r="N276" t="str">
            <v>1</v>
          </cell>
          <cell r="O276" t="str">
            <v>02</v>
          </cell>
          <cell r="P276" t="str">
            <v>21/09/2009</v>
          </cell>
          <cell r="Q276" t="str">
            <v>040</v>
          </cell>
          <cell r="R276">
            <v>240</v>
          </cell>
          <cell r="S276">
            <v>0</v>
          </cell>
          <cell r="T276" t="str">
            <v>211.16.4</v>
          </cell>
          <cell r="U276" t="str">
            <v>1</v>
          </cell>
          <cell r="V276" t="str">
            <v>02</v>
          </cell>
          <cell r="W276" t="str">
            <v>22/09/2009</v>
          </cell>
          <cell r="X276" t="str">
            <v>040</v>
          </cell>
          <cell r="Y276">
            <v>240</v>
          </cell>
          <cell r="Z276">
            <v>0</v>
          </cell>
          <cell r="AA276" t="str">
            <v>211.16.4</v>
          </cell>
          <cell r="AB276" t="str">
            <v>1</v>
          </cell>
          <cell r="AC276" t="str">
            <v>02</v>
          </cell>
          <cell r="AD276" t="str">
            <v>23/09/2009</v>
          </cell>
          <cell r="AE276" t="str">
            <v>040</v>
          </cell>
          <cell r="AF276">
            <v>240</v>
          </cell>
          <cell r="AG276">
            <v>0</v>
          </cell>
          <cell r="AH276" t="str">
            <v>211.16.4</v>
          </cell>
          <cell r="AI276" t="str">
            <v>1</v>
          </cell>
          <cell r="AJ276" t="str">
            <v>02</v>
          </cell>
          <cell r="AK276" t="str">
            <v>24/09/2009</v>
          </cell>
          <cell r="AL276" t="str">
            <v>040</v>
          </cell>
          <cell r="AM276">
            <v>240</v>
          </cell>
          <cell r="AN276">
            <v>0</v>
          </cell>
          <cell r="AO276" t="str">
            <v>211.16.4</v>
          </cell>
          <cell r="AP276" t="str">
            <v>1</v>
          </cell>
          <cell r="AQ276" t="str">
            <v>02</v>
          </cell>
          <cell r="AR276" t="str">
            <v>25/09/2009</v>
          </cell>
          <cell r="AS276" t="str">
            <v>040</v>
          </cell>
          <cell r="AT276">
            <v>240</v>
          </cell>
          <cell r="AU276">
            <v>0</v>
          </cell>
        </row>
        <row r="277">
          <cell r="M277" t="str">
            <v>211.17.4</v>
          </cell>
          <cell r="N277" t="str">
            <v>1</v>
          </cell>
          <cell r="O277" t="str">
            <v>02</v>
          </cell>
          <cell r="P277" t="str">
            <v>21/09/2009</v>
          </cell>
          <cell r="Q277" t="str">
            <v>040</v>
          </cell>
          <cell r="R277">
            <v>240</v>
          </cell>
          <cell r="S277">
            <v>0</v>
          </cell>
          <cell r="T277" t="str">
            <v>211.17.4</v>
          </cell>
          <cell r="U277" t="str">
            <v>1</v>
          </cell>
          <cell r="V277" t="str">
            <v>02</v>
          </cell>
          <cell r="W277" t="str">
            <v>22/09/2009</v>
          </cell>
          <cell r="X277" t="str">
            <v>040</v>
          </cell>
          <cell r="Y277">
            <v>240</v>
          </cell>
          <cell r="Z277">
            <v>0</v>
          </cell>
          <cell r="AA277" t="str">
            <v>211.17.4</v>
          </cell>
          <cell r="AB277" t="str">
            <v>1</v>
          </cell>
          <cell r="AC277" t="str">
            <v>02</v>
          </cell>
          <cell r="AD277" t="str">
            <v>23/09/2009</v>
          </cell>
          <cell r="AE277" t="str">
            <v>040</v>
          </cell>
          <cell r="AF277">
            <v>240</v>
          </cell>
          <cell r="AG277">
            <v>0</v>
          </cell>
          <cell r="AH277" t="str">
            <v>211.17.4</v>
          </cell>
          <cell r="AI277" t="str">
            <v>1</v>
          </cell>
          <cell r="AJ277" t="str">
            <v>02</v>
          </cell>
          <cell r="AK277" t="str">
            <v>24/09/2009</v>
          </cell>
          <cell r="AL277" t="str">
            <v>040</v>
          </cell>
          <cell r="AM277">
            <v>240</v>
          </cell>
          <cell r="AN277">
            <v>0</v>
          </cell>
          <cell r="AO277" t="str">
            <v>211.17.4</v>
          </cell>
          <cell r="AP277" t="str">
            <v>1</v>
          </cell>
          <cell r="AQ277" t="str">
            <v>02</v>
          </cell>
          <cell r="AR277" t="str">
            <v>25/09/2009</v>
          </cell>
          <cell r="AS277" t="str">
            <v>040</v>
          </cell>
          <cell r="AT277">
            <v>240</v>
          </cell>
          <cell r="AU277">
            <v>0</v>
          </cell>
        </row>
        <row r="278">
          <cell r="M278" t="str">
            <v>230.99.4</v>
          </cell>
          <cell r="N278" t="str">
            <v>1</v>
          </cell>
          <cell r="O278" t="str">
            <v>02</v>
          </cell>
          <cell r="P278" t="str">
            <v>21/09/2009</v>
          </cell>
          <cell r="Q278" t="str">
            <v>040</v>
          </cell>
          <cell r="R278">
            <v>240</v>
          </cell>
          <cell r="S278">
            <v>0</v>
          </cell>
          <cell r="T278" t="str">
            <v>230.99.4</v>
          </cell>
          <cell r="U278" t="str">
            <v>1</v>
          </cell>
          <cell r="V278" t="str">
            <v>02</v>
          </cell>
          <cell r="W278" t="str">
            <v>22/09/2009</v>
          </cell>
          <cell r="X278" t="str">
            <v>040</v>
          </cell>
          <cell r="Y278">
            <v>240</v>
          </cell>
          <cell r="Z278">
            <v>0</v>
          </cell>
          <cell r="AA278" t="str">
            <v>230.99.4</v>
          </cell>
          <cell r="AB278" t="str">
            <v>1</v>
          </cell>
          <cell r="AC278" t="str">
            <v>02</v>
          </cell>
          <cell r="AD278" t="str">
            <v>23/09/2009</v>
          </cell>
          <cell r="AE278" t="str">
            <v>040</v>
          </cell>
          <cell r="AF278">
            <v>240</v>
          </cell>
          <cell r="AG278">
            <v>0</v>
          </cell>
          <cell r="AH278" t="str">
            <v>230.99.4</v>
          </cell>
          <cell r="AI278" t="str">
            <v>1</v>
          </cell>
          <cell r="AJ278" t="str">
            <v>02</v>
          </cell>
          <cell r="AK278" t="str">
            <v>24/09/2009</v>
          </cell>
          <cell r="AL278" t="str">
            <v>040</v>
          </cell>
          <cell r="AM278">
            <v>240</v>
          </cell>
          <cell r="AN278">
            <v>0</v>
          </cell>
          <cell r="AO278" t="str">
            <v>230.99.4</v>
          </cell>
          <cell r="AP278" t="str">
            <v>1</v>
          </cell>
          <cell r="AQ278" t="str">
            <v>02</v>
          </cell>
          <cell r="AR278" t="str">
            <v>25/09/2009</v>
          </cell>
          <cell r="AS278" t="str">
            <v>040</v>
          </cell>
          <cell r="AT278">
            <v>240</v>
          </cell>
          <cell r="AU278">
            <v>0</v>
          </cell>
        </row>
        <row r="287">
          <cell r="M287" t="str">
            <v>211.01.5.22</v>
          </cell>
          <cell r="N287" t="str">
            <v>1</v>
          </cell>
          <cell r="O287" t="str">
            <v>02</v>
          </cell>
          <cell r="P287" t="str">
            <v>21/09/2009</v>
          </cell>
          <cell r="Q287" t="str">
            <v>020</v>
          </cell>
          <cell r="R287">
            <v>240</v>
          </cell>
          <cell r="S287">
            <v>0</v>
          </cell>
          <cell r="T287" t="str">
            <v>211.01.5.22</v>
          </cell>
          <cell r="U287" t="str">
            <v>1</v>
          </cell>
          <cell r="V287" t="str">
            <v>02</v>
          </cell>
          <cell r="W287" t="str">
            <v>22/09/2009</v>
          </cell>
          <cell r="X287" t="str">
            <v>020</v>
          </cell>
          <cell r="Y287">
            <v>240</v>
          </cell>
          <cell r="Z287">
            <v>0</v>
          </cell>
          <cell r="AA287" t="str">
            <v>211.01.5.22</v>
          </cell>
          <cell r="AB287" t="str">
            <v>1</v>
          </cell>
          <cell r="AC287" t="str">
            <v>02</v>
          </cell>
          <cell r="AD287" t="str">
            <v>23/09/2009</v>
          </cell>
          <cell r="AE287" t="str">
            <v>020</v>
          </cell>
          <cell r="AF287">
            <v>240</v>
          </cell>
          <cell r="AG287">
            <v>0</v>
          </cell>
          <cell r="AH287" t="str">
            <v>211.01.5.22</v>
          </cell>
          <cell r="AI287" t="str">
            <v>1</v>
          </cell>
          <cell r="AJ287" t="str">
            <v>02</v>
          </cell>
          <cell r="AK287" t="str">
            <v>24/09/2009</v>
          </cell>
          <cell r="AL287" t="str">
            <v>020</v>
          </cell>
          <cell r="AM287">
            <v>240</v>
          </cell>
          <cell r="AN287">
            <v>0</v>
          </cell>
          <cell r="AO287" t="str">
            <v>211.01.5.22</v>
          </cell>
          <cell r="AP287" t="str">
            <v>1</v>
          </cell>
          <cell r="AQ287" t="str">
            <v>02</v>
          </cell>
          <cell r="AR287" t="str">
            <v>25/09/2009</v>
          </cell>
          <cell r="AS287" t="str">
            <v>020</v>
          </cell>
          <cell r="AT287">
            <v>240</v>
          </cell>
          <cell r="AU287">
            <v>0</v>
          </cell>
        </row>
        <row r="288">
          <cell r="M288" t="str">
            <v>211.03.5.22</v>
          </cell>
          <cell r="N288" t="str">
            <v>1</v>
          </cell>
          <cell r="O288" t="str">
            <v>02</v>
          </cell>
          <cell r="P288" t="str">
            <v>21/09/2009</v>
          </cell>
          <cell r="Q288" t="str">
            <v>020</v>
          </cell>
          <cell r="R288">
            <v>240</v>
          </cell>
          <cell r="S288">
            <v>0</v>
          </cell>
          <cell r="T288" t="str">
            <v>211.03.5.22</v>
          </cell>
          <cell r="U288" t="str">
            <v>1</v>
          </cell>
          <cell r="V288" t="str">
            <v>02</v>
          </cell>
          <cell r="W288" t="str">
            <v>22/09/2009</v>
          </cell>
          <cell r="X288" t="str">
            <v>020</v>
          </cell>
          <cell r="Y288">
            <v>240</v>
          </cell>
          <cell r="Z288">
            <v>0</v>
          </cell>
          <cell r="AA288" t="str">
            <v>211.03.5.22</v>
          </cell>
          <cell r="AB288" t="str">
            <v>1</v>
          </cell>
          <cell r="AC288" t="str">
            <v>02</v>
          </cell>
          <cell r="AD288" t="str">
            <v>23/09/2009</v>
          </cell>
          <cell r="AE288" t="str">
            <v>020</v>
          </cell>
          <cell r="AF288">
            <v>240</v>
          </cell>
          <cell r="AG288">
            <v>0</v>
          </cell>
          <cell r="AH288" t="str">
            <v>211.03.5.22</v>
          </cell>
          <cell r="AI288" t="str">
            <v>1</v>
          </cell>
          <cell r="AJ288" t="str">
            <v>02</v>
          </cell>
          <cell r="AK288" t="str">
            <v>24/09/2009</v>
          </cell>
          <cell r="AL288" t="str">
            <v>020</v>
          </cell>
          <cell r="AM288">
            <v>240</v>
          </cell>
          <cell r="AN288">
            <v>0</v>
          </cell>
          <cell r="AO288" t="str">
            <v>211.03.5.22</v>
          </cell>
          <cell r="AP288" t="str">
            <v>1</v>
          </cell>
          <cell r="AQ288" t="str">
            <v>02</v>
          </cell>
          <cell r="AR288" t="str">
            <v>25/09/2009</v>
          </cell>
          <cell r="AS288" t="str">
            <v>020</v>
          </cell>
          <cell r="AT288">
            <v>240</v>
          </cell>
          <cell r="AU288">
            <v>0</v>
          </cell>
        </row>
        <row r="289">
          <cell r="M289" t="str">
            <v>211.04.5.22</v>
          </cell>
          <cell r="N289" t="str">
            <v>1</v>
          </cell>
          <cell r="O289" t="str">
            <v>02</v>
          </cell>
          <cell r="P289" t="str">
            <v>21/09/2009</v>
          </cell>
          <cell r="Q289" t="str">
            <v>020</v>
          </cell>
          <cell r="R289">
            <v>240</v>
          </cell>
          <cell r="S289">
            <v>0</v>
          </cell>
          <cell r="T289" t="str">
            <v>211.04.5.22</v>
          </cell>
          <cell r="U289" t="str">
            <v>1</v>
          </cell>
          <cell r="V289" t="str">
            <v>02</v>
          </cell>
          <cell r="W289" t="str">
            <v>22/09/2009</v>
          </cell>
          <cell r="X289" t="str">
            <v>020</v>
          </cell>
          <cell r="Y289">
            <v>240</v>
          </cell>
          <cell r="Z289">
            <v>0</v>
          </cell>
          <cell r="AA289" t="str">
            <v>211.04.5.22</v>
          </cell>
          <cell r="AB289" t="str">
            <v>1</v>
          </cell>
          <cell r="AC289" t="str">
            <v>02</v>
          </cell>
          <cell r="AD289" t="str">
            <v>23/09/2009</v>
          </cell>
          <cell r="AE289" t="str">
            <v>020</v>
          </cell>
          <cell r="AF289">
            <v>240</v>
          </cell>
          <cell r="AG289">
            <v>0</v>
          </cell>
          <cell r="AH289" t="str">
            <v>211.04.5.22</v>
          </cell>
          <cell r="AI289" t="str">
            <v>1</v>
          </cell>
          <cell r="AJ289" t="str">
            <v>02</v>
          </cell>
          <cell r="AK289" t="str">
            <v>24/09/2009</v>
          </cell>
          <cell r="AL289" t="str">
            <v>020</v>
          </cell>
          <cell r="AM289">
            <v>240</v>
          </cell>
          <cell r="AN289">
            <v>0</v>
          </cell>
          <cell r="AO289" t="str">
            <v>211.04.5.22</v>
          </cell>
          <cell r="AP289" t="str">
            <v>1</v>
          </cell>
          <cell r="AQ289" t="str">
            <v>02</v>
          </cell>
          <cell r="AR289" t="str">
            <v>25/09/2009</v>
          </cell>
          <cell r="AS289" t="str">
            <v>020</v>
          </cell>
          <cell r="AT289">
            <v>240</v>
          </cell>
          <cell r="AU289">
            <v>0</v>
          </cell>
        </row>
        <row r="290">
          <cell r="M290" t="str">
            <v>211.06.5</v>
          </cell>
          <cell r="N290" t="str">
            <v>1</v>
          </cell>
          <cell r="O290" t="str">
            <v>02</v>
          </cell>
          <cell r="P290" t="str">
            <v>21/09/2009</v>
          </cell>
          <cell r="Q290" t="str">
            <v>020</v>
          </cell>
          <cell r="R290">
            <v>240</v>
          </cell>
          <cell r="S290">
            <v>0</v>
          </cell>
          <cell r="T290" t="str">
            <v>211.06.5</v>
          </cell>
          <cell r="U290" t="str">
            <v>1</v>
          </cell>
          <cell r="V290" t="str">
            <v>02</v>
          </cell>
          <cell r="W290" t="str">
            <v>22/09/2009</v>
          </cell>
          <cell r="X290" t="str">
            <v>020</v>
          </cell>
          <cell r="Y290">
            <v>240</v>
          </cell>
          <cell r="Z290">
            <v>0</v>
          </cell>
          <cell r="AA290" t="str">
            <v>211.06.5</v>
          </cell>
          <cell r="AB290" t="str">
            <v>1</v>
          </cell>
          <cell r="AC290" t="str">
            <v>02</v>
          </cell>
          <cell r="AD290" t="str">
            <v>23/09/2009</v>
          </cell>
          <cell r="AE290" t="str">
            <v>020</v>
          </cell>
          <cell r="AF290">
            <v>240</v>
          </cell>
          <cell r="AG290">
            <v>0</v>
          </cell>
          <cell r="AH290" t="str">
            <v>211.06.5</v>
          </cell>
          <cell r="AI290" t="str">
            <v>1</v>
          </cell>
          <cell r="AJ290" t="str">
            <v>02</v>
          </cell>
          <cell r="AK290" t="str">
            <v>24/09/2009</v>
          </cell>
          <cell r="AL290" t="str">
            <v>020</v>
          </cell>
          <cell r="AM290">
            <v>240</v>
          </cell>
          <cell r="AN290">
            <v>0</v>
          </cell>
          <cell r="AO290" t="str">
            <v>211.06.5</v>
          </cell>
          <cell r="AP290" t="str">
            <v>1</v>
          </cell>
          <cell r="AQ290" t="str">
            <v>02</v>
          </cell>
          <cell r="AR290" t="str">
            <v>25/09/2009</v>
          </cell>
          <cell r="AS290" t="str">
            <v>020</v>
          </cell>
          <cell r="AT290">
            <v>240</v>
          </cell>
          <cell r="AU290">
            <v>0</v>
          </cell>
        </row>
        <row r="291">
          <cell r="M291" t="str">
            <v>211.07.5</v>
          </cell>
          <cell r="N291" t="str">
            <v>1</v>
          </cell>
          <cell r="O291" t="str">
            <v>02</v>
          </cell>
          <cell r="P291" t="str">
            <v>21/09/2009</v>
          </cell>
          <cell r="Q291" t="str">
            <v>020</v>
          </cell>
          <cell r="R291">
            <v>240</v>
          </cell>
          <cell r="S291">
            <v>0</v>
          </cell>
          <cell r="T291" t="str">
            <v>211.07.5</v>
          </cell>
          <cell r="U291" t="str">
            <v>1</v>
          </cell>
          <cell r="V291" t="str">
            <v>02</v>
          </cell>
          <cell r="W291" t="str">
            <v>22/09/2009</v>
          </cell>
          <cell r="X291" t="str">
            <v>020</v>
          </cell>
          <cell r="Y291">
            <v>240</v>
          </cell>
          <cell r="Z291">
            <v>0</v>
          </cell>
          <cell r="AA291" t="str">
            <v>211.07.5</v>
          </cell>
          <cell r="AB291" t="str">
            <v>1</v>
          </cell>
          <cell r="AC291" t="str">
            <v>02</v>
          </cell>
          <cell r="AD291" t="str">
            <v>23/09/2009</v>
          </cell>
          <cell r="AE291" t="str">
            <v>020</v>
          </cell>
          <cell r="AF291">
            <v>240</v>
          </cell>
          <cell r="AG291">
            <v>0</v>
          </cell>
          <cell r="AH291" t="str">
            <v>211.07.5</v>
          </cell>
          <cell r="AI291" t="str">
            <v>1</v>
          </cell>
          <cell r="AJ291" t="str">
            <v>02</v>
          </cell>
          <cell r="AK291" t="str">
            <v>24/09/2009</v>
          </cell>
          <cell r="AL291" t="str">
            <v>020</v>
          </cell>
          <cell r="AM291">
            <v>240</v>
          </cell>
          <cell r="AN291">
            <v>0</v>
          </cell>
          <cell r="AO291" t="str">
            <v>211.07.5</v>
          </cell>
          <cell r="AP291" t="str">
            <v>1</v>
          </cell>
          <cell r="AQ291" t="str">
            <v>02</v>
          </cell>
          <cell r="AR291" t="str">
            <v>25/09/2009</v>
          </cell>
          <cell r="AS291" t="str">
            <v>020</v>
          </cell>
          <cell r="AT291">
            <v>240</v>
          </cell>
          <cell r="AU291">
            <v>0</v>
          </cell>
        </row>
        <row r="292">
          <cell r="M292" t="str">
            <v>211.08.5</v>
          </cell>
          <cell r="N292" t="str">
            <v>1</v>
          </cell>
          <cell r="O292" t="str">
            <v>02</v>
          </cell>
          <cell r="P292" t="str">
            <v>21/09/2009</v>
          </cell>
          <cell r="Q292" t="str">
            <v>020</v>
          </cell>
          <cell r="R292">
            <v>240</v>
          </cell>
          <cell r="S292">
            <v>0</v>
          </cell>
          <cell r="T292" t="str">
            <v>211.08.5</v>
          </cell>
          <cell r="U292" t="str">
            <v>1</v>
          </cell>
          <cell r="V292" t="str">
            <v>02</v>
          </cell>
          <cell r="W292" t="str">
            <v>22/09/2009</v>
          </cell>
          <cell r="X292" t="str">
            <v>020</v>
          </cell>
          <cell r="Y292">
            <v>240</v>
          </cell>
          <cell r="Z292">
            <v>0</v>
          </cell>
          <cell r="AA292" t="str">
            <v>211.08.5</v>
          </cell>
          <cell r="AB292" t="str">
            <v>1</v>
          </cell>
          <cell r="AC292" t="str">
            <v>02</v>
          </cell>
          <cell r="AD292" t="str">
            <v>23/09/2009</v>
          </cell>
          <cell r="AE292" t="str">
            <v>020</v>
          </cell>
          <cell r="AF292">
            <v>240</v>
          </cell>
          <cell r="AG292">
            <v>0</v>
          </cell>
          <cell r="AH292" t="str">
            <v>211.08.5</v>
          </cell>
          <cell r="AI292" t="str">
            <v>1</v>
          </cell>
          <cell r="AJ292" t="str">
            <v>02</v>
          </cell>
          <cell r="AK292" t="str">
            <v>24/09/2009</v>
          </cell>
          <cell r="AL292" t="str">
            <v>020</v>
          </cell>
          <cell r="AM292">
            <v>240</v>
          </cell>
          <cell r="AN292">
            <v>0</v>
          </cell>
          <cell r="AO292" t="str">
            <v>211.08.5</v>
          </cell>
          <cell r="AP292" t="str">
            <v>1</v>
          </cell>
          <cell r="AQ292" t="str">
            <v>02</v>
          </cell>
          <cell r="AR292" t="str">
            <v>25/09/2009</v>
          </cell>
          <cell r="AS292" t="str">
            <v>020</v>
          </cell>
          <cell r="AT292">
            <v>240</v>
          </cell>
          <cell r="AU292">
            <v>0</v>
          </cell>
        </row>
        <row r="293">
          <cell r="M293" t="str">
            <v>211.10.5</v>
          </cell>
          <cell r="N293" t="str">
            <v>1</v>
          </cell>
          <cell r="O293" t="str">
            <v>02</v>
          </cell>
          <cell r="P293" t="str">
            <v>21/09/2009</v>
          </cell>
          <cell r="Q293" t="str">
            <v>020</v>
          </cell>
          <cell r="R293">
            <v>240</v>
          </cell>
          <cell r="S293">
            <v>0</v>
          </cell>
          <cell r="T293" t="str">
            <v>211.10.5</v>
          </cell>
          <cell r="U293" t="str">
            <v>1</v>
          </cell>
          <cell r="V293" t="str">
            <v>02</v>
          </cell>
          <cell r="W293" t="str">
            <v>22/09/2009</v>
          </cell>
          <cell r="X293" t="str">
            <v>020</v>
          </cell>
          <cell r="Y293">
            <v>240</v>
          </cell>
          <cell r="Z293">
            <v>0</v>
          </cell>
          <cell r="AA293" t="str">
            <v>211.10.5</v>
          </cell>
          <cell r="AB293" t="str">
            <v>1</v>
          </cell>
          <cell r="AC293" t="str">
            <v>02</v>
          </cell>
          <cell r="AD293" t="str">
            <v>23/09/2009</v>
          </cell>
          <cell r="AE293" t="str">
            <v>020</v>
          </cell>
          <cell r="AF293">
            <v>240</v>
          </cell>
          <cell r="AG293">
            <v>0</v>
          </cell>
          <cell r="AH293" t="str">
            <v>211.10.5</v>
          </cell>
          <cell r="AI293" t="str">
            <v>1</v>
          </cell>
          <cell r="AJ293" t="str">
            <v>02</v>
          </cell>
          <cell r="AK293" t="str">
            <v>24/09/2009</v>
          </cell>
          <cell r="AL293" t="str">
            <v>020</v>
          </cell>
          <cell r="AM293">
            <v>240</v>
          </cell>
          <cell r="AN293">
            <v>0</v>
          </cell>
          <cell r="AO293" t="str">
            <v>211.10.5</v>
          </cell>
          <cell r="AP293" t="str">
            <v>1</v>
          </cell>
          <cell r="AQ293" t="str">
            <v>02</v>
          </cell>
          <cell r="AR293" t="str">
            <v>25/09/2009</v>
          </cell>
          <cell r="AS293" t="str">
            <v>020</v>
          </cell>
          <cell r="AT293">
            <v>240</v>
          </cell>
          <cell r="AU293">
            <v>0</v>
          </cell>
        </row>
        <row r="294">
          <cell r="M294" t="str">
            <v>211.09.5</v>
          </cell>
          <cell r="N294" t="str">
            <v>1</v>
          </cell>
          <cell r="O294" t="str">
            <v>02</v>
          </cell>
          <cell r="P294" t="str">
            <v>21/09/2009</v>
          </cell>
          <cell r="Q294" t="str">
            <v>020</v>
          </cell>
          <cell r="R294">
            <v>240</v>
          </cell>
          <cell r="S294">
            <v>0</v>
          </cell>
          <cell r="T294" t="str">
            <v>211.09.5</v>
          </cell>
          <cell r="U294" t="str">
            <v>1</v>
          </cell>
          <cell r="V294" t="str">
            <v>02</v>
          </cell>
          <cell r="W294" t="str">
            <v>22/09/2009</v>
          </cell>
          <cell r="X294" t="str">
            <v>020</v>
          </cell>
          <cell r="Y294">
            <v>240</v>
          </cell>
          <cell r="Z294">
            <v>0</v>
          </cell>
          <cell r="AA294" t="str">
            <v>211.09.5</v>
          </cell>
          <cell r="AB294" t="str">
            <v>1</v>
          </cell>
          <cell r="AC294" t="str">
            <v>02</v>
          </cell>
          <cell r="AD294" t="str">
            <v>23/09/2009</v>
          </cell>
          <cell r="AE294" t="str">
            <v>020</v>
          </cell>
          <cell r="AF294">
            <v>240</v>
          </cell>
          <cell r="AG294">
            <v>0</v>
          </cell>
          <cell r="AH294" t="str">
            <v>211.09.5</v>
          </cell>
          <cell r="AI294" t="str">
            <v>1</v>
          </cell>
          <cell r="AJ294" t="str">
            <v>02</v>
          </cell>
          <cell r="AK294" t="str">
            <v>24/09/2009</v>
          </cell>
          <cell r="AL294" t="str">
            <v>020</v>
          </cell>
          <cell r="AM294">
            <v>240</v>
          </cell>
          <cell r="AN294">
            <v>0</v>
          </cell>
          <cell r="AO294" t="str">
            <v>211.09.5</v>
          </cell>
          <cell r="AP294" t="str">
            <v>1</v>
          </cell>
          <cell r="AQ294" t="str">
            <v>02</v>
          </cell>
          <cell r="AR294" t="str">
            <v>25/09/2009</v>
          </cell>
          <cell r="AS294" t="str">
            <v>020</v>
          </cell>
          <cell r="AT294">
            <v>240</v>
          </cell>
          <cell r="AU294">
            <v>0</v>
          </cell>
        </row>
        <row r="295">
          <cell r="M295" t="str">
            <v>211.11.5</v>
          </cell>
          <cell r="N295" t="str">
            <v>1</v>
          </cell>
          <cell r="O295" t="str">
            <v>02</v>
          </cell>
          <cell r="P295" t="str">
            <v>21/09/2009</v>
          </cell>
          <cell r="Q295" t="str">
            <v>020</v>
          </cell>
          <cell r="R295">
            <v>240</v>
          </cell>
          <cell r="S295">
            <v>0</v>
          </cell>
          <cell r="T295" t="str">
            <v>211.11.5</v>
          </cell>
          <cell r="U295" t="str">
            <v>1</v>
          </cell>
          <cell r="V295" t="str">
            <v>02</v>
          </cell>
          <cell r="W295" t="str">
            <v>22/09/2009</v>
          </cell>
          <cell r="X295" t="str">
            <v>020</v>
          </cell>
          <cell r="Y295">
            <v>240</v>
          </cell>
          <cell r="Z295">
            <v>0</v>
          </cell>
          <cell r="AA295" t="str">
            <v>211.11.5</v>
          </cell>
          <cell r="AB295" t="str">
            <v>1</v>
          </cell>
          <cell r="AC295" t="str">
            <v>02</v>
          </cell>
          <cell r="AD295" t="str">
            <v>23/09/2009</v>
          </cell>
          <cell r="AE295" t="str">
            <v>020</v>
          </cell>
          <cell r="AF295">
            <v>240</v>
          </cell>
          <cell r="AG295">
            <v>0</v>
          </cell>
          <cell r="AH295" t="str">
            <v>211.11.5</v>
          </cell>
          <cell r="AI295" t="str">
            <v>1</v>
          </cell>
          <cell r="AJ295" t="str">
            <v>02</v>
          </cell>
          <cell r="AK295" t="str">
            <v>24/09/2009</v>
          </cell>
          <cell r="AL295" t="str">
            <v>020</v>
          </cell>
          <cell r="AM295">
            <v>240</v>
          </cell>
          <cell r="AN295">
            <v>0</v>
          </cell>
          <cell r="AO295" t="str">
            <v>211.11.5</v>
          </cell>
          <cell r="AP295" t="str">
            <v>1</v>
          </cell>
          <cell r="AQ295" t="str">
            <v>02</v>
          </cell>
          <cell r="AR295" t="str">
            <v>25/09/2009</v>
          </cell>
          <cell r="AS295" t="str">
            <v>020</v>
          </cell>
          <cell r="AT295">
            <v>240</v>
          </cell>
          <cell r="AU295">
            <v>0</v>
          </cell>
        </row>
        <row r="296">
          <cell r="M296" t="str">
            <v>211.12.5</v>
          </cell>
          <cell r="N296" t="str">
            <v>1</v>
          </cell>
          <cell r="O296" t="str">
            <v>02</v>
          </cell>
          <cell r="P296" t="str">
            <v>21/09/2009</v>
          </cell>
          <cell r="Q296" t="str">
            <v>020</v>
          </cell>
          <cell r="R296">
            <v>240</v>
          </cell>
          <cell r="S296">
            <v>0</v>
          </cell>
          <cell r="T296" t="str">
            <v>211.12.5</v>
          </cell>
          <cell r="U296" t="str">
            <v>1</v>
          </cell>
          <cell r="V296" t="str">
            <v>02</v>
          </cell>
          <cell r="W296" t="str">
            <v>22/09/2009</v>
          </cell>
          <cell r="X296" t="str">
            <v>020</v>
          </cell>
          <cell r="Y296">
            <v>240</v>
          </cell>
          <cell r="Z296">
            <v>0</v>
          </cell>
          <cell r="AA296" t="str">
            <v>211.12.5</v>
          </cell>
          <cell r="AB296" t="str">
            <v>1</v>
          </cell>
          <cell r="AC296" t="str">
            <v>02</v>
          </cell>
          <cell r="AD296" t="str">
            <v>23/09/2009</v>
          </cell>
          <cell r="AE296" t="str">
            <v>020</v>
          </cell>
          <cell r="AF296">
            <v>240</v>
          </cell>
          <cell r="AG296">
            <v>0</v>
          </cell>
          <cell r="AH296" t="str">
            <v>211.12.5</v>
          </cell>
          <cell r="AI296" t="str">
            <v>1</v>
          </cell>
          <cell r="AJ296" t="str">
            <v>02</v>
          </cell>
          <cell r="AK296" t="str">
            <v>24/09/2009</v>
          </cell>
          <cell r="AL296" t="str">
            <v>020</v>
          </cell>
          <cell r="AM296">
            <v>240</v>
          </cell>
          <cell r="AN296">
            <v>0</v>
          </cell>
          <cell r="AO296" t="str">
            <v>211.12.5</v>
          </cell>
          <cell r="AP296" t="str">
            <v>1</v>
          </cell>
          <cell r="AQ296" t="str">
            <v>02</v>
          </cell>
          <cell r="AR296" t="str">
            <v>25/09/2009</v>
          </cell>
          <cell r="AS296" t="str">
            <v>020</v>
          </cell>
          <cell r="AT296">
            <v>240</v>
          </cell>
          <cell r="AU296">
            <v>0</v>
          </cell>
        </row>
        <row r="297">
          <cell r="M297" t="str">
            <v>211.13.5</v>
          </cell>
          <cell r="N297" t="str">
            <v>1</v>
          </cell>
          <cell r="O297" t="str">
            <v>02</v>
          </cell>
          <cell r="P297" t="str">
            <v>21/09/2009</v>
          </cell>
          <cell r="Q297" t="str">
            <v>020</v>
          </cell>
          <cell r="R297">
            <v>240</v>
          </cell>
          <cell r="S297">
            <v>0</v>
          </cell>
          <cell r="T297" t="str">
            <v>211.13.5</v>
          </cell>
          <cell r="U297" t="str">
            <v>1</v>
          </cell>
          <cell r="V297" t="str">
            <v>02</v>
          </cell>
          <cell r="W297" t="str">
            <v>22/09/2009</v>
          </cell>
          <cell r="X297" t="str">
            <v>020</v>
          </cell>
          <cell r="Y297">
            <v>240</v>
          </cell>
          <cell r="Z297">
            <v>0</v>
          </cell>
          <cell r="AA297" t="str">
            <v>211.13.5</v>
          </cell>
          <cell r="AB297" t="str">
            <v>1</v>
          </cell>
          <cell r="AC297" t="str">
            <v>02</v>
          </cell>
          <cell r="AD297" t="str">
            <v>23/09/2009</v>
          </cell>
          <cell r="AE297" t="str">
            <v>020</v>
          </cell>
          <cell r="AF297">
            <v>240</v>
          </cell>
          <cell r="AG297">
            <v>0</v>
          </cell>
          <cell r="AH297" t="str">
            <v>211.13.5</v>
          </cell>
          <cell r="AI297" t="str">
            <v>1</v>
          </cell>
          <cell r="AJ297" t="str">
            <v>02</v>
          </cell>
          <cell r="AK297" t="str">
            <v>24/09/2009</v>
          </cell>
          <cell r="AL297" t="str">
            <v>020</v>
          </cell>
          <cell r="AM297">
            <v>240</v>
          </cell>
          <cell r="AN297">
            <v>0</v>
          </cell>
          <cell r="AO297" t="str">
            <v>211.13.5</v>
          </cell>
          <cell r="AP297" t="str">
            <v>1</v>
          </cell>
          <cell r="AQ297" t="str">
            <v>02</v>
          </cell>
          <cell r="AR297" t="str">
            <v>25/09/2009</v>
          </cell>
          <cell r="AS297" t="str">
            <v>020</v>
          </cell>
          <cell r="AT297">
            <v>240</v>
          </cell>
          <cell r="AU297">
            <v>0</v>
          </cell>
        </row>
        <row r="298">
          <cell r="M298" t="str">
            <v>211.14.5</v>
          </cell>
          <cell r="N298" t="str">
            <v>1</v>
          </cell>
          <cell r="O298" t="str">
            <v>02</v>
          </cell>
          <cell r="P298" t="str">
            <v>21/09/2009</v>
          </cell>
          <cell r="Q298" t="str">
            <v>020</v>
          </cell>
          <cell r="R298">
            <v>240</v>
          </cell>
          <cell r="S298">
            <v>0</v>
          </cell>
          <cell r="T298" t="str">
            <v>211.14.5</v>
          </cell>
          <cell r="U298" t="str">
            <v>1</v>
          </cell>
          <cell r="V298" t="str">
            <v>02</v>
          </cell>
          <cell r="W298" t="str">
            <v>22/09/2009</v>
          </cell>
          <cell r="X298" t="str">
            <v>020</v>
          </cell>
          <cell r="Y298">
            <v>240</v>
          </cell>
          <cell r="Z298">
            <v>0</v>
          </cell>
          <cell r="AA298" t="str">
            <v>211.14.5</v>
          </cell>
          <cell r="AB298" t="str">
            <v>1</v>
          </cell>
          <cell r="AC298" t="str">
            <v>02</v>
          </cell>
          <cell r="AD298" t="str">
            <v>23/09/2009</v>
          </cell>
          <cell r="AE298" t="str">
            <v>020</v>
          </cell>
          <cell r="AF298">
            <v>240</v>
          </cell>
          <cell r="AG298">
            <v>0</v>
          </cell>
          <cell r="AH298" t="str">
            <v>211.14.5</v>
          </cell>
          <cell r="AI298" t="str">
            <v>1</v>
          </cell>
          <cell r="AJ298" t="str">
            <v>02</v>
          </cell>
          <cell r="AK298" t="str">
            <v>24/09/2009</v>
          </cell>
          <cell r="AL298" t="str">
            <v>020</v>
          </cell>
          <cell r="AM298">
            <v>240</v>
          </cell>
          <cell r="AN298">
            <v>0</v>
          </cell>
          <cell r="AO298" t="str">
            <v>211.14.5</v>
          </cell>
          <cell r="AP298" t="str">
            <v>1</v>
          </cell>
          <cell r="AQ298" t="str">
            <v>02</v>
          </cell>
          <cell r="AR298" t="str">
            <v>25/09/2009</v>
          </cell>
          <cell r="AS298" t="str">
            <v>020</v>
          </cell>
          <cell r="AT298">
            <v>240</v>
          </cell>
          <cell r="AU298">
            <v>0</v>
          </cell>
        </row>
        <row r="299">
          <cell r="M299" t="str">
            <v>211.15.5</v>
          </cell>
          <cell r="N299" t="str">
            <v>1</v>
          </cell>
          <cell r="O299" t="str">
            <v>02</v>
          </cell>
          <cell r="P299" t="str">
            <v>21/09/2009</v>
          </cell>
          <cell r="Q299" t="str">
            <v>020</v>
          </cell>
          <cell r="R299">
            <v>240</v>
          </cell>
          <cell r="S299">
            <v>0</v>
          </cell>
          <cell r="T299" t="str">
            <v>211.15.5</v>
          </cell>
          <cell r="U299" t="str">
            <v>1</v>
          </cell>
          <cell r="V299" t="str">
            <v>02</v>
          </cell>
          <cell r="W299" t="str">
            <v>22/09/2009</v>
          </cell>
          <cell r="X299" t="str">
            <v>020</v>
          </cell>
          <cell r="Y299">
            <v>240</v>
          </cell>
          <cell r="Z299">
            <v>0</v>
          </cell>
          <cell r="AA299" t="str">
            <v>211.15.5</v>
          </cell>
          <cell r="AB299" t="str">
            <v>1</v>
          </cell>
          <cell r="AC299" t="str">
            <v>02</v>
          </cell>
          <cell r="AD299" t="str">
            <v>23/09/2009</v>
          </cell>
          <cell r="AE299" t="str">
            <v>020</v>
          </cell>
          <cell r="AF299">
            <v>240</v>
          </cell>
          <cell r="AG299">
            <v>0</v>
          </cell>
          <cell r="AH299" t="str">
            <v>211.15.5</v>
          </cell>
          <cell r="AI299" t="str">
            <v>1</v>
          </cell>
          <cell r="AJ299" t="str">
            <v>02</v>
          </cell>
          <cell r="AK299" t="str">
            <v>24/09/2009</v>
          </cell>
          <cell r="AL299" t="str">
            <v>020</v>
          </cell>
          <cell r="AM299">
            <v>240</v>
          </cell>
          <cell r="AN299">
            <v>0</v>
          </cell>
          <cell r="AO299" t="str">
            <v>211.15.5</v>
          </cell>
          <cell r="AP299" t="str">
            <v>1</v>
          </cell>
          <cell r="AQ299" t="str">
            <v>02</v>
          </cell>
          <cell r="AR299" t="str">
            <v>25/09/2009</v>
          </cell>
          <cell r="AS299" t="str">
            <v>020</v>
          </cell>
          <cell r="AT299">
            <v>240</v>
          </cell>
          <cell r="AU299">
            <v>0</v>
          </cell>
        </row>
        <row r="300">
          <cell r="M300" t="str">
            <v>231.08.5.22</v>
          </cell>
          <cell r="N300" t="str">
            <v>1</v>
          </cell>
          <cell r="O300" t="str">
            <v>02</v>
          </cell>
          <cell r="P300" t="str">
            <v>21/09/2009</v>
          </cell>
          <cell r="Q300" t="str">
            <v>020</v>
          </cell>
          <cell r="R300">
            <v>240</v>
          </cell>
          <cell r="S300">
            <v>0</v>
          </cell>
          <cell r="T300" t="str">
            <v>231.08.5.22</v>
          </cell>
          <cell r="U300" t="str">
            <v>1</v>
          </cell>
          <cell r="V300" t="str">
            <v>02</v>
          </cell>
          <cell r="W300" t="str">
            <v>22/09/2009</v>
          </cell>
          <cell r="X300" t="str">
            <v>020</v>
          </cell>
          <cell r="Y300">
            <v>240</v>
          </cell>
          <cell r="Z300">
            <v>0</v>
          </cell>
          <cell r="AA300" t="str">
            <v>231.08.5.22</v>
          </cell>
          <cell r="AB300" t="str">
            <v>1</v>
          </cell>
          <cell r="AC300" t="str">
            <v>02</v>
          </cell>
          <cell r="AD300" t="str">
            <v>23/09/2009</v>
          </cell>
          <cell r="AE300" t="str">
            <v>020</v>
          </cell>
          <cell r="AF300">
            <v>240</v>
          </cell>
          <cell r="AG300">
            <v>0</v>
          </cell>
          <cell r="AH300" t="str">
            <v>231.08.5.22</v>
          </cell>
          <cell r="AI300" t="str">
            <v>1</v>
          </cell>
          <cell r="AJ300" t="str">
            <v>02</v>
          </cell>
          <cell r="AK300" t="str">
            <v>24/09/2009</v>
          </cell>
          <cell r="AL300" t="str">
            <v>020</v>
          </cell>
          <cell r="AM300">
            <v>240</v>
          </cell>
          <cell r="AN300">
            <v>0</v>
          </cell>
          <cell r="AO300" t="str">
            <v>231.08.5.22</v>
          </cell>
          <cell r="AP300" t="str">
            <v>1</v>
          </cell>
          <cell r="AQ300" t="str">
            <v>02</v>
          </cell>
          <cell r="AR300" t="str">
            <v>25/09/2009</v>
          </cell>
          <cell r="AS300" t="str">
            <v>020</v>
          </cell>
          <cell r="AT300">
            <v>240</v>
          </cell>
          <cell r="AU300">
            <v>0</v>
          </cell>
        </row>
        <row r="301">
          <cell r="M301" t="str">
            <v>211.99.5.22</v>
          </cell>
          <cell r="N301" t="str">
            <v>1</v>
          </cell>
          <cell r="O301" t="str">
            <v>02</v>
          </cell>
          <cell r="P301" t="str">
            <v>21/09/2009</v>
          </cell>
          <cell r="Q301" t="str">
            <v>020</v>
          </cell>
          <cell r="R301">
            <v>240</v>
          </cell>
          <cell r="S301">
            <v>0</v>
          </cell>
          <cell r="T301" t="str">
            <v>211.99.5.22</v>
          </cell>
          <cell r="U301" t="str">
            <v>1</v>
          </cell>
          <cell r="V301" t="str">
            <v>02</v>
          </cell>
          <cell r="W301" t="str">
            <v>22/09/2009</v>
          </cell>
          <cell r="X301" t="str">
            <v>020</v>
          </cell>
          <cell r="Y301">
            <v>240</v>
          </cell>
          <cell r="Z301">
            <v>0</v>
          </cell>
          <cell r="AA301" t="str">
            <v>211.99.5.22</v>
          </cell>
          <cell r="AB301" t="str">
            <v>1</v>
          </cell>
          <cell r="AC301" t="str">
            <v>02</v>
          </cell>
          <cell r="AD301" t="str">
            <v>23/09/2009</v>
          </cell>
          <cell r="AE301" t="str">
            <v>020</v>
          </cell>
          <cell r="AF301">
            <v>240</v>
          </cell>
          <cell r="AG301">
            <v>0</v>
          </cell>
          <cell r="AH301" t="str">
            <v>211.99.5.22</v>
          </cell>
          <cell r="AI301" t="str">
            <v>1</v>
          </cell>
          <cell r="AJ301" t="str">
            <v>02</v>
          </cell>
          <cell r="AK301" t="str">
            <v>24/09/2009</v>
          </cell>
          <cell r="AL301" t="str">
            <v>020</v>
          </cell>
          <cell r="AM301">
            <v>240</v>
          </cell>
          <cell r="AN301">
            <v>0</v>
          </cell>
          <cell r="AO301" t="str">
            <v>211.99.5.22</v>
          </cell>
          <cell r="AP301" t="str">
            <v>1</v>
          </cell>
          <cell r="AQ301" t="str">
            <v>02</v>
          </cell>
          <cell r="AR301" t="str">
            <v>25/09/2009</v>
          </cell>
          <cell r="AS301" t="str">
            <v>020</v>
          </cell>
          <cell r="AT301">
            <v>240</v>
          </cell>
          <cell r="AU301">
            <v>0</v>
          </cell>
        </row>
        <row r="306">
          <cell r="M306" t="str">
            <v>213.03.5.01.001</v>
          </cell>
          <cell r="N306" t="str">
            <v>1</v>
          </cell>
          <cell r="O306" t="str">
            <v>02</v>
          </cell>
          <cell r="P306" t="str">
            <v>21/09/2009</v>
          </cell>
          <cell r="Q306" t="str">
            <v>020</v>
          </cell>
          <cell r="R306">
            <v>240</v>
          </cell>
          <cell r="S306">
            <v>0</v>
          </cell>
          <cell r="T306" t="str">
            <v>213.03.5.01.001</v>
          </cell>
          <cell r="U306" t="str">
            <v>1</v>
          </cell>
          <cell r="V306" t="str">
            <v>02</v>
          </cell>
          <cell r="W306" t="str">
            <v>22/09/2009</v>
          </cell>
          <cell r="X306" t="str">
            <v>020</v>
          </cell>
          <cell r="Y306">
            <v>240</v>
          </cell>
          <cell r="Z306">
            <v>0</v>
          </cell>
          <cell r="AA306" t="str">
            <v>213.03.5.01.001</v>
          </cell>
          <cell r="AB306" t="str">
            <v>1</v>
          </cell>
          <cell r="AC306" t="str">
            <v>02</v>
          </cell>
          <cell r="AD306" t="str">
            <v>23/09/2009</v>
          </cell>
          <cell r="AE306" t="str">
            <v>020</v>
          </cell>
          <cell r="AF306">
            <v>240</v>
          </cell>
          <cell r="AG306">
            <v>0</v>
          </cell>
          <cell r="AH306" t="str">
            <v>213.03.5.01.001</v>
          </cell>
          <cell r="AI306" t="str">
            <v>1</v>
          </cell>
          <cell r="AJ306" t="str">
            <v>02</v>
          </cell>
          <cell r="AK306" t="str">
            <v>24/09/2009</v>
          </cell>
          <cell r="AL306" t="str">
            <v>020</v>
          </cell>
          <cell r="AM306">
            <v>240</v>
          </cell>
          <cell r="AN306">
            <v>0</v>
          </cell>
          <cell r="AO306" t="str">
            <v>213.03.5.01.001</v>
          </cell>
          <cell r="AP306" t="str">
            <v>1</v>
          </cell>
          <cell r="AQ306" t="str">
            <v>02</v>
          </cell>
          <cell r="AR306" t="str">
            <v>25/09/2009</v>
          </cell>
          <cell r="AS306" t="str">
            <v>020</v>
          </cell>
          <cell r="AT306">
            <v>240</v>
          </cell>
          <cell r="AU306">
            <v>0</v>
          </cell>
        </row>
        <row r="307">
          <cell r="M307" t="str">
            <v>213.03.5.01.029</v>
          </cell>
          <cell r="N307" t="str">
            <v>1</v>
          </cell>
          <cell r="O307" t="str">
            <v>02</v>
          </cell>
          <cell r="P307" t="str">
            <v>21/09/2009</v>
          </cell>
          <cell r="Q307" t="str">
            <v>020</v>
          </cell>
          <cell r="R307">
            <v>240</v>
          </cell>
          <cell r="S307">
            <v>0</v>
          </cell>
          <cell r="T307" t="str">
            <v>213.03.5.01.029</v>
          </cell>
          <cell r="U307" t="str">
            <v>1</v>
          </cell>
          <cell r="V307" t="str">
            <v>02</v>
          </cell>
          <cell r="W307" t="str">
            <v>22/09/2009</v>
          </cell>
          <cell r="X307" t="str">
            <v>020</v>
          </cell>
          <cell r="Y307">
            <v>240</v>
          </cell>
          <cell r="Z307">
            <v>0</v>
          </cell>
          <cell r="AA307" t="str">
            <v>213.03.5.01.029</v>
          </cell>
          <cell r="AB307" t="str">
            <v>1</v>
          </cell>
          <cell r="AC307" t="str">
            <v>02</v>
          </cell>
          <cell r="AD307" t="str">
            <v>23/09/2009</v>
          </cell>
          <cell r="AE307" t="str">
            <v>020</v>
          </cell>
          <cell r="AF307">
            <v>240</v>
          </cell>
          <cell r="AG307">
            <v>0</v>
          </cell>
          <cell r="AH307" t="str">
            <v>213.03.5.01.029</v>
          </cell>
          <cell r="AI307" t="str">
            <v>1</v>
          </cell>
          <cell r="AJ307" t="str">
            <v>02</v>
          </cell>
          <cell r="AK307" t="str">
            <v>24/09/2009</v>
          </cell>
          <cell r="AL307" t="str">
            <v>020</v>
          </cell>
          <cell r="AM307">
            <v>240</v>
          </cell>
          <cell r="AN307">
            <v>0</v>
          </cell>
          <cell r="AO307" t="str">
            <v>213.03.5.01.029</v>
          </cell>
          <cell r="AP307" t="str">
            <v>1</v>
          </cell>
          <cell r="AQ307" t="str">
            <v>02</v>
          </cell>
          <cell r="AR307" t="str">
            <v>25/09/2009</v>
          </cell>
          <cell r="AS307" t="str">
            <v>020</v>
          </cell>
          <cell r="AT307">
            <v>240</v>
          </cell>
          <cell r="AU307">
            <v>0</v>
          </cell>
        </row>
        <row r="308">
          <cell r="M308" t="str">
            <v>213.03.5.01.030</v>
          </cell>
          <cell r="N308" t="str">
            <v>1</v>
          </cell>
          <cell r="O308" t="str">
            <v>02</v>
          </cell>
          <cell r="P308" t="str">
            <v>21/09/2009</v>
          </cell>
          <cell r="Q308" t="str">
            <v>020</v>
          </cell>
          <cell r="R308">
            <v>240</v>
          </cell>
          <cell r="S308">
            <v>0</v>
          </cell>
          <cell r="T308" t="str">
            <v>213.03.5.01.030</v>
          </cell>
          <cell r="U308" t="str">
            <v>1</v>
          </cell>
          <cell r="V308" t="str">
            <v>02</v>
          </cell>
          <cell r="W308" t="str">
            <v>22/09/2009</v>
          </cell>
          <cell r="X308" t="str">
            <v>020</v>
          </cell>
          <cell r="Y308">
            <v>240</v>
          </cell>
          <cell r="Z308">
            <v>0</v>
          </cell>
          <cell r="AA308" t="str">
            <v>213.03.5.01.030</v>
          </cell>
          <cell r="AB308" t="str">
            <v>1</v>
          </cell>
          <cell r="AC308" t="str">
            <v>02</v>
          </cell>
          <cell r="AD308" t="str">
            <v>23/09/2009</v>
          </cell>
          <cell r="AE308" t="str">
            <v>020</v>
          </cell>
          <cell r="AF308">
            <v>240</v>
          </cell>
          <cell r="AG308">
            <v>0</v>
          </cell>
          <cell r="AH308" t="str">
            <v>213.03.5.01.030</v>
          </cell>
          <cell r="AI308" t="str">
            <v>1</v>
          </cell>
          <cell r="AJ308" t="str">
            <v>02</v>
          </cell>
          <cell r="AK308" t="str">
            <v>24/09/2009</v>
          </cell>
          <cell r="AL308" t="str">
            <v>020</v>
          </cell>
          <cell r="AM308">
            <v>240</v>
          </cell>
          <cell r="AN308">
            <v>0</v>
          </cell>
          <cell r="AO308" t="str">
            <v>213.03.5.01.030</v>
          </cell>
          <cell r="AP308" t="str">
            <v>1</v>
          </cell>
          <cell r="AQ308" t="str">
            <v>02</v>
          </cell>
          <cell r="AR308" t="str">
            <v>25/09/2009</v>
          </cell>
          <cell r="AS308" t="str">
            <v>020</v>
          </cell>
          <cell r="AT308">
            <v>240</v>
          </cell>
          <cell r="AU308">
            <v>0</v>
          </cell>
        </row>
        <row r="309">
          <cell r="M309" t="str">
            <v>213.03.5.01.059</v>
          </cell>
          <cell r="N309" t="str">
            <v>1</v>
          </cell>
          <cell r="O309" t="str">
            <v>02</v>
          </cell>
          <cell r="P309" t="str">
            <v>21/09/2009</v>
          </cell>
          <cell r="Q309" t="str">
            <v>020</v>
          </cell>
          <cell r="R309">
            <v>240</v>
          </cell>
          <cell r="S309">
            <v>0</v>
          </cell>
          <cell r="T309" t="str">
            <v>213.03.5.01.059</v>
          </cell>
          <cell r="U309" t="str">
            <v>1</v>
          </cell>
          <cell r="V309" t="str">
            <v>02</v>
          </cell>
          <cell r="W309" t="str">
            <v>22/09/2009</v>
          </cell>
          <cell r="X309" t="str">
            <v>020</v>
          </cell>
          <cell r="Y309">
            <v>240</v>
          </cell>
          <cell r="Z309">
            <v>0</v>
          </cell>
          <cell r="AA309" t="str">
            <v>213.03.5.01.059</v>
          </cell>
          <cell r="AB309" t="str">
            <v>1</v>
          </cell>
          <cell r="AC309" t="str">
            <v>02</v>
          </cell>
          <cell r="AD309" t="str">
            <v>23/09/2009</v>
          </cell>
          <cell r="AE309" t="str">
            <v>020</v>
          </cell>
          <cell r="AF309">
            <v>240</v>
          </cell>
          <cell r="AG309">
            <v>0</v>
          </cell>
          <cell r="AH309" t="str">
            <v>213.03.5.01.059</v>
          </cell>
          <cell r="AI309" t="str">
            <v>1</v>
          </cell>
          <cell r="AJ309" t="str">
            <v>02</v>
          </cell>
          <cell r="AK309" t="str">
            <v>24/09/2009</v>
          </cell>
          <cell r="AL309" t="str">
            <v>020</v>
          </cell>
          <cell r="AM309">
            <v>240</v>
          </cell>
          <cell r="AN309">
            <v>0</v>
          </cell>
          <cell r="AO309" t="str">
            <v>213.03.5.01.059</v>
          </cell>
          <cell r="AP309" t="str">
            <v>1</v>
          </cell>
          <cell r="AQ309" t="str">
            <v>02</v>
          </cell>
          <cell r="AR309" t="str">
            <v>25/09/2009</v>
          </cell>
          <cell r="AS309" t="str">
            <v>020</v>
          </cell>
          <cell r="AT309">
            <v>240</v>
          </cell>
          <cell r="AU309">
            <v>0</v>
          </cell>
        </row>
        <row r="310">
          <cell r="M310" t="str">
            <v>213.03.5.01.060</v>
          </cell>
          <cell r="N310" t="str">
            <v>1</v>
          </cell>
          <cell r="O310" t="str">
            <v>02</v>
          </cell>
          <cell r="P310" t="str">
            <v>21/09/2009</v>
          </cell>
          <cell r="Q310" t="str">
            <v>020</v>
          </cell>
          <cell r="R310">
            <v>240</v>
          </cell>
          <cell r="S310">
            <v>0</v>
          </cell>
          <cell r="T310" t="str">
            <v>213.03.5.01.060</v>
          </cell>
          <cell r="U310" t="str">
            <v>1</v>
          </cell>
          <cell r="V310" t="str">
            <v>02</v>
          </cell>
          <cell r="W310" t="str">
            <v>22/09/2009</v>
          </cell>
          <cell r="X310" t="str">
            <v>020</v>
          </cell>
          <cell r="Y310">
            <v>240</v>
          </cell>
          <cell r="Z310">
            <v>0</v>
          </cell>
          <cell r="AA310" t="str">
            <v>213.03.5.01.060</v>
          </cell>
          <cell r="AB310" t="str">
            <v>1</v>
          </cell>
          <cell r="AC310" t="str">
            <v>02</v>
          </cell>
          <cell r="AD310" t="str">
            <v>23/09/2009</v>
          </cell>
          <cell r="AE310" t="str">
            <v>020</v>
          </cell>
          <cell r="AF310">
            <v>240</v>
          </cell>
          <cell r="AG310">
            <v>0</v>
          </cell>
          <cell r="AH310" t="str">
            <v>213.03.5.01.060</v>
          </cell>
          <cell r="AI310" t="str">
            <v>1</v>
          </cell>
          <cell r="AJ310" t="str">
            <v>02</v>
          </cell>
          <cell r="AK310" t="str">
            <v>24/09/2009</v>
          </cell>
          <cell r="AL310" t="str">
            <v>020</v>
          </cell>
          <cell r="AM310">
            <v>240</v>
          </cell>
          <cell r="AN310">
            <v>0</v>
          </cell>
          <cell r="AO310" t="str">
            <v>213.03.5.01.060</v>
          </cell>
          <cell r="AP310" t="str">
            <v>1</v>
          </cell>
          <cell r="AQ310" t="str">
            <v>02</v>
          </cell>
          <cell r="AR310" t="str">
            <v>25/09/2009</v>
          </cell>
          <cell r="AS310" t="str">
            <v>020</v>
          </cell>
          <cell r="AT310">
            <v>240</v>
          </cell>
          <cell r="AU310">
            <v>0</v>
          </cell>
        </row>
        <row r="311">
          <cell r="M311" t="str">
            <v>213.03.5.01.089</v>
          </cell>
          <cell r="N311" t="str">
            <v>1</v>
          </cell>
          <cell r="O311" t="str">
            <v>02</v>
          </cell>
          <cell r="P311" t="str">
            <v>21/09/2009</v>
          </cell>
          <cell r="Q311" t="str">
            <v>020</v>
          </cell>
          <cell r="R311">
            <v>240</v>
          </cell>
          <cell r="S311">
            <v>0</v>
          </cell>
          <cell r="T311" t="str">
            <v>213.03.5.01.089</v>
          </cell>
          <cell r="U311" t="str">
            <v>1</v>
          </cell>
          <cell r="V311" t="str">
            <v>02</v>
          </cell>
          <cell r="W311" t="str">
            <v>22/09/2009</v>
          </cell>
          <cell r="X311" t="str">
            <v>020</v>
          </cell>
          <cell r="Y311">
            <v>240</v>
          </cell>
          <cell r="Z311">
            <v>0</v>
          </cell>
          <cell r="AA311" t="str">
            <v>213.03.5.01.089</v>
          </cell>
          <cell r="AB311" t="str">
            <v>1</v>
          </cell>
          <cell r="AC311" t="str">
            <v>02</v>
          </cell>
          <cell r="AD311" t="str">
            <v>23/09/2009</v>
          </cell>
          <cell r="AE311" t="str">
            <v>020</v>
          </cell>
          <cell r="AF311">
            <v>240</v>
          </cell>
          <cell r="AG311">
            <v>0</v>
          </cell>
          <cell r="AH311" t="str">
            <v>213.03.5.01.089</v>
          </cell>
          <cell r="AI311" t="str">
            <v>1</v>
          </cell>
          <cell r="AJ311" t="str">
            <v>02</v>
          </cell>
          <cell r="AK311" t="str">
            <v>24/09/2009</v>
          </cell>
          <cell r="AL311" t="str">
            <v>020</v>
          </cell>
          <cell r="AM311">
            <v>240</v>
          </cell>
          <cell r="AN311">
            <v>0</v>
          </cell>
          <cell r="AO311" t="str">
            <v>213.03.5.01.089</v>
          </cell>
          <cell r="AP311" t="str">
            <v>1</v>
          </cell>
          <cell r="AQ311" t="str">
            <v>02</v>
          </cell>
          <cell r="AR311" t="str">
            <v>25/09/2009</v>
          </cell>
          <cell r="AS311" t="str">
            <v>020</v>
          </cell>
          <cell r="AT311">
            <v>240</v>
          </cell>
          <cell r="AU311">
            <v>0</v>
          </cell>
        </row>
        <row r="312">
          <cell r="M312" t="str">
            <v>213.03.5.01.090</v>
          </cell>
          <cell r="N312" t="str">
            <v>1</v>
          </cell>
          <cell r="O312" t="str">
            <v>02</v>
          </cell>
          <cell r="P312" t="str">
            <v>21/09/2009</v>
          </cell>
          <cell r="Q312" t="str">
            <v>020</v>
          </cell>
          <cell r="R312">
            <v>240</v>
          </cell>
          <cell r="S312">
            <v>0</v>
          </cell>
          <cell r="T312" t="str">
            <v>213.03.5.01.090</v>
          </cell>
          <cell r="U312" t="str">
            <v>1</v>
          </cell>
          <cell r="V312" t="str">
            <v>02</v>
          </cell>
          <cell r="W312" t="str">
            <v>22/09/2009</v>
          </cell>
          <cell r="X312" t="str">
            <v>020</v>
          </cell>
          <cell r="Y312">
            <v>240</v>
          </cell>
          <cell r="Z312">
            <v>0</v>
          </cell>
          <cell r="AA312" t="str">
            <v>213.03.5.01.090</v>
          </cell>
          <cell r="AB312" t="str">
            <v>1</v>
          </cell>
          <cell r="AC312" t="str">
            <v>02</v>
          </cell>
          <cell r="AD312" t="str">
            <v>23/09/2009</v>
          </cell>
          <cell r="AE312" t="str">
            <v>020</v>
          </cell>
          <cell r="AF312">
            <v>240</v>
          </cell>
          <cell r="AG312">
            <v>0</v>
          </cell>
          <cell r="AH312" t="str">
            <v>213.03.5.01.090</v>
          </cell>
          <cell r="AI312" t="str">
            <v>1</v>
          </cell>
          <cell r="AJ312" t="str">
            <v>02</v>
          </cell>
          <cell r="AK312" t="str">
            <v>24/09/2009</v>
          </cell>
          <cell r="AL312" t="str">
            <v>020</v>
          </cell>
          <cell r="AM312">
            <v>240</v>
          </cell>
          <cell r="AN312">
            <v>0</v>
          </cell>
          <cell r="AO312" t="str">
            <v>213.03.5.01.090</v>
          </cell>
          <cell r="AP312" t="str">
            <v>1</v>
          </cell>
          <cell r="AQ312" t="str">
            <v>02</v>
          </cell>
          <cell r="AR312" t="str">
            <v>25/09/2009</v>
          </cell>
          <cell r="AS312" t="str">
            <v>020</v>
          </cell>
          <cell r="AT312">
            <v>240</v>
          </cell>
          <cell r="AU312">
            <v>0</v>
          </cell>
        </row>
        <row r="313">
          <cell r="M313" t="str">
            <v>213.03.5.01.179</v>
          </cell>
          <cell r="N313" t="str">
            <v>1</v>
          </cell>
          <cell r="O313" t="str">
            <v>02</v>
          </cell>
          <cell r="P313" t="str">
            <v>21/09/2009</v>
          </cell>
          <cell r="Q313" t="str">
            <v>020</v>
          </cell>
          <cell r="R313">
            <v>240</v>
          </cell>
          <cell r="S313">
            <v>0</v>
          </cell>
          <cell r="T313" t="str">
            <v>213.03.5.01.179</v>
          </cell>
          <cell r="U313" t="str">
            <v>1</v>
          </cell>
          <cell r="V313" t="str">
            <v>02</v>
          </cell>
          <cell r="W313" t="str">
            <v>22/09/2009</v>
          </cell>
          <cell r="X313" t="str">
            <v>020</v>
          </cell>
          <cell r="Y313">
            <v>240</v>
          </cell>
          <cell r="Z313">
            <v>0</v>
          </cell>
          <cell r="AA313" t="str">
            <v>213.03.5.01.179</v>
          </cell>
          <cell r="AB313" t="str">
            <v>1</v>
          </cell>
          <cell r="AC313" t="str">
            <v>02</v>
          </cell>
          <cell r="AD313" t="str">
            <v>23/09/2009</v>
          </cell>
          <cell r="AE313" t="str">
            <v>020</v>
          </cell>
          <cell r="AF313">
            <v>240</v>
          </cell>
          <cell r="AG313">
            <v>0</v>
          </cell>
          <cell r="AH313" t="str">
            <v>213.03.5.01.179</v>
          </cell>
          <cell r="AI313" t="str">
            <v>1</v>
          </cell>
          <cell r="AJ313" t="str">
            <v>02</v>
          </cell>
          <cell r="AK313" t="str">
            <v>24/09/2009</v>
          </cell>
          <cell r="AL313" t="str">
            <v>020</v>
          </cell>
          <cell r="AM313">
            <v>240</v>
          </cell>
          <cell r="AN313">
            <v>0</v>
          </cell>
          <cell r="AO313" t="str">
            <v>213.03.5.01.179</v>
          </cell>
          <cell r="AP313" t="str">
            <v>1</v>
          </cell>
          <cell r="AQ313" t="str">
            <v>02</v>
          </cell>
          <cell r="AR313" t="str">
            <v>25/09/2009</v>
          </cell>
          <cell r="AS313" t="str">
            <v>020</v>
          </cell>
          <cell r="AT313">
            <v>240</v>
          </cell>
          <cell r="AU313">
            <v>0</v>
          </cell>
        </row>
        <row r="314">
          <cell r="M314" t="str">
            <v>213.03.5.01.180</v>
          </cell>
          <cell r="N314" t="str">
            <v>1</v>
          </cell>
          <cell r="O314" t="str">
            <v>02</v>
          </cell>
          <cell r="P314" t="str">
            <v>21/09/2009</v>
          </cell>
          <cell r="Q314" t="str">
            <v>020</v>
          </cell>
          <cell r="R314">
            <v>240</v>
          </cell>
          <cell r="S314">
            <v>0</v>
          </cell>
          <cell r="T314" t="str">
            <v>213.03.5.01.180</v>
          </cell>
          <cell r="U314" t="str">
            <v>1</v>
          </cell>
          <cell r="V314" t="str">
            <v>02</v>
          </cell>
          <cell r="W314" t="str">
            <v>22/09/2009</v>
          </cell>
          <cell r="X314" t="str">
            <v>020</v>
          </cell>
          <cell r="Y314">
            <v>240</v>
          </cell>
          <cell r="Z314">
            <v>0</v>
          </cell>
          <cell r="AA314" t="str">
            <v>213.03.5.01.180</v>
          </cell>
          <cell r="AB314" t="str">
            <v>1</v>
          </cell>
          <cell r="AC314" t="str">
            <v>02</v>
          </cell>
          <cell r="AD314" t="str">
            <v>23/09/2009</v>
          </cell>
          <cell r="AE314" t="str">
            <v>020</v>
          </cell>
          <cell r="AF314">
            <v>240</v>
          </cell>
          <cell r="AG314">
            <v>0</v>
          </cell>
          <cell r="AH314" t="str">
            <v>213.03.5.01.180</v>
          </cell>
          <cell r="AI314" t="str">
            <v>1</v>
          </cell>
          <cell r="AJ314" t="str">
            <v>02</v>
          </cell>
          <cell r="AK314" t="str">
            <v>24/09/2009</v>
          </cell>
          <cell r="AL314" t="str">
            <v>020</v>
          </cell>
          <cell r="AM314">
            <v>240</v>
          </cell>
          <cell r="AN314">
            <v>0</v>
          </cell>
          <cell r="AO314" t="str">
            <v>213.03.5.01.180</v>
          </cell>
          <cell r="AP314" t="str">
            <v>1</v>
          </cell>
          <cell r="AQ314" t="str">
            <v>02</v>
          </cell>
          <cell r="AR314" t="str">
            <v>25/09/2009</v>
          </cell>
          <cell r="AS314" t="str">
            <v>020</v>
          </cell>
          <cell r="AT314">
            <v>240</v>
          </cell>
          <cell r="AU314">
            <v>0</v>
          </cell>
        </row>
        <row r="315">
          <cell r="M315" t="str">
            <v>213.03.5.01.269</v>
          </cell>
          <cell r="N315" t="str">
            <v>1</v>
          </cell>
          <cell r="O315" t="str">
            <v>02</v>
          </cell>
          <cell r="P315" t="str">
            <v>21/09/2009</v>
          </cell>
          <cell r="Q315" t="str">
            <v>020</v>
          </cell>
          <cell r="R315">
            <v>240</v>
          </cell>
          <cell r="S315">
            <v>0</v>
          </cell>
          <cell r="T315" t="str">
            <v>213.03.5.01.269</v>
          </cell>
          <cell r="U315" t="str">
            <v>1</v>
          </cell>
          <cell r="V315" t="str">
            <v>02</v>
          </cell>
          <cell r="W315" t="str">
            <v>22/09/2009</v>
          </cell>
          <cell r="X315" t="str">
            <v>020</v>
          </cell>
          <cell r="Y315">
            <v>240</v>
          </cell>
          <cell r="Z315">
            <v>0</v>
          </cell>
          <cell r="AA315" t="str">
            <v>213.03.5.01.269</v>
          </cell>
          <cell r="AB315" t="str">
            <v>1</v>
          </cell>
          <cell r="AC315" t="str">
            <v>02</v>
          </cell>
          <cell r="AD315" t="str">
            <v>23/09/2009</v>
          </cell>
          <cell r="AE315" t="str">
            <v>020</v>
          </cell>
          <cell r="AF315">
            <v>240</v>
          </cell>
          <cell r="AG315">
            <v>0</v>
          </cell>
          <cell r="AH315" t="str">
            <v>213.03.5.01.269</v>
          </cell>
          <cell r="AI315" t="str">
            <v>1</v>
          </cell>
          <cell r="AJ315" t="str">
            <v>02</v>
          </cell>
          <cell r="AK315" t="str">
            <v>24/09/2009</v>
          </cell>
          <cell r="AL315" t="str">
            <v>020</v>
          </cell>
          <cell r="AM315">
            <v>240</v>
          </cell>
          <cell r="AN315">
            <v>0</v>
          </cell>
          <cell r="AO315" t="str">
            <v>213.03.5.01.269</v>
          </cell>
          <cell r="AP315" t="str">
            <v>1</v>
          </cell>
          <cell r="AQ315" t="str">
            <v>02</v>
          </cell>
          <cell r="AR315" t="str">
            <v>25/09/2009</v>
          </cell>
          <cell r="AS315" t="str">
            <v>020</v>
          </cell>
          <cell r="AT315">
            <v>240</v>
          </cell>
          <cell r="AU315">
            <v>0</v>
          </cell>
        </row>
        <row r="316">
          <cell r="M316" t="str">
            <v>213.03.5.01.270</v>
          </cell>
          <cell r="N316" t="str">
            <v>1</v>
          </cell>
          <cell r="O316" t="str">
            <v>02</v>
          </cell>
          <cell r="P316" t="str">
            <v>21/09/2009</v>
          </cell>
          <cell r="Q316" t="str">
            <v>020</v>
          </cell>
          <cell r="R316">
            <v>240</v>
          </cell>
          <cell r="S316">
            <v>0</v>
          </cell>
          <cell r="T316" t="str">
            <v>213.03.5.01.270</v>
          </cell>
          <cell r="U316" t="str">
            <v>1</v>
          </cell>
          <cell r="V316" t="str">
            <v>02</v>
          </cell>
          <cell r="W316" t="str">
            <v>22/09/2009</v>
          </cell>
          <cell r="X316" t="str">
            <v>020</v>
          </cell>
          <cell r="Y316">
            <v>240</v>
          </cell>
          <cell r="Z316">
            <v>0</v>
          </cell>
          <cell r="AA316" t="str">
            <v>213.03.5.01.270</v>
          </cell>
          <cell r="AB316" t="str">
            <v>1</v>
          </cell>
          <cell r="AC316" t="str">
            <v>02</v>
          </cell>
          <cell r="AD316" t="str">
            <v>23/09/2009</v>
          </cell>
          <cell r="AE316" t="str">
            <v>020</v>
          </cell>
          <cell r="AF316">
            <v>240</v>
          </cell>
          <cell r="AG316">
            <v>0</v>
          </cell>
          <cell r="AH316" t="str">
            <v>213.03.5.01.270</v>
          </cell>
          <cell r="AI316" t="str">
            <v>1</v>
          </cell>
          <cell r="AJ316" t="str">
            <v>02</v>
          </cell>
          <cell r="AK316" t="str">
            <v>24/09/2009</v>
          </cell>
          <cell r="AL316" t="str">
            <v>020</v>
          </cell>
          <cell r="AM316">
            <v>240</v>
          </cell>
          <cell r="AN316">
            <v>0</v>
          </cell>
          <cell r="AO316" t="str">
            <v>213.03.5.01.270</v>
          </cell>
          <cell r="AP316" t="str">
            <v>1</v>
          </cell>
          <cell r="AQ316" t="str">
            <v>02</v>
          </cell>
          <cell r="AR316" t="str">
            <v>25/09/2009</v>
          </cell>
          <cell r="AS316" t="str">
            <v>020</v>
          </cell>
          <cell r="AT316">
            <v>240</v>
          </cell>
          <cell r="AU316">
            <v>0</v>
          </cell>
        </row>
        <row r="317">
          <cell r="M317" t="str">
            <v>213.03.5.01.359</v>
          </cell>
          <cell r="N317" t="str">
            <v>1</v>
          </cell>
          <cell r="O317" t="str">
            <v>02</v>
          </cell>
          <cell r="P317" t="str">
            <v>21/09/2009</v>
          </cell>
          <cell r="Q317" t="str">
            <v>020</v>
          </cell>
          <cell r="R317">
            <v>240</v>
          </cell>
          <cell r="S317">
            <v>0</v>
          </cell>
          <cell r="T317" t="str">
            <v>213.03.5.01.359</v>
          </cell>
          <cell r="U317" t="str">
            <v>1</v>
          </cell>
          <cell r="V317" t="str">
            <v>02</v>
          </cell>
          <cell r="W317" t="str">
            <v>22/09/2009</v>
          </cell>
          <cell r="X317" t="str">
            <v>020</v>
          </cell>
          <cell r="Y317">
            <v>240</v>
          </cell>
          <cell r="Z317">
            <v>0</v>
          </cell>
          <cell r="AA317" t="str">
            <v>213.03.5.01.359</v>
          </cell>
          <cell r="AB317" t="str">
            <v>1</v>
          </cell>
          <cell r="AC317" t="str">
            <v>02</v>
          </cell>
          <cell r="AD317" t="str">
            <v>23/09/2009</v>
          </cell>
          <cell r="AE317" t="str">
            <v>020</v>
          </cell>
          <cell r="AF317">
            <v>240</v>
          </cell>
          <cell r="AG317">
            <v>0</v>
          </cell>
          <cell r="AH317" t="str">
            <v>213.03.5.01.359</v>
          </cell>
          <cell r="AI317" t="str">
            <v>1</v>
          </cell>
          <cell r="AJ317" t="str">
            <v>02</v>
          </cell>
          <cell r="AK317" t="str">
            <v>24/09/2009</v>
          </cell>
          <cell r="AL317" t="str">
            <v>020</v>
          </cell>
          <cell r="AM317">
            <v>240</v>
          </cell>
          <cell r="AN317">
            <v>0</v>
          </cell>
          <cell r="AO317" t="str">
            <v>213.03.5.01.359</v>
          </cell>
          <cell r="AP317" t="str">
            <v>1</v>
          </cell>
          <cell r="AQ317" t="str">
            <v>02</v>
          </cell>
          <cell r="AR317" t="str">
            <v>25/09/2009</v>
          </cell>
          <cell r="AS317" t="str">
            <v>020</v>
          </cell>
          <cell r="AT317">
            <v>240</v>
          </cell>
          <cell r="AU317">
            <v>0</v>
          </cell>
        </row>
        <row r="318">
          <cell r="M318" t="str">
            <v>213.03.5.01.360</v>
          </cell>
          <cell r="N318" t="str">
            <v>1</v>
          </cell>
          <cell r="O318" t="str">
            <v>02</v>
          </cell>
          <cell r="P318" t="str">
            <v>21/09/2009</v>
          </cell>
          <cell r="Q318" t="str">
            <v>020</v>
          </cell>
          <cell r="R318">
            <v>240</v>
          </cell>
          <cell r="S318">
            <v>0</v>
          </cell>
          <cell r="T318" t="str">
            <v>213.03.5.01.360</v>
          </cell>
          <cell r="U318" t="str">
            <v>1</v>
          </cell>
          <cell r="V318" t="str">
            <v>02</v>
          </cell>
          <cell r="W318" t="str">
            <v>22/09/2009</v>
          </cell>
          <cell r="X318" t="str">
            <v>020</v>
          </cell>
          <cell r="Y318">
            <v>240</v>
          </cell>
          <cell r="Z318">
            <v>0</v>
          </cell>
          <cell r="AA318" t="str">
            <v>213.03.5.01.360</v>
          </cell>
          <cell r="AB318" t="str">
            <v>1</v>
          </cell>
          <cell r="AC318" t="str">
            <v>02</v>
          </cell>
          <cell r="AD318" t="str">
            <v>23/09/2009</v>
          </cell>
          <cell r="AE318" t="str">
            <v>020</v>
          </cell>
          <cell r="AF318">
            <v>240</v>
          </cell>
          <cell r="AG318">
            <v>0</v>
          </cell>
          <cell r="AH318" t="str">
            <v>213.03.5.01.360</v>
          </cell>
          <cell r="AI318" t="str">
            <v>1</v>
          </cell>
          <cell r="AJ318" t="str">
            <v>02</v>
          </cell>
          <cell r="AK318" t="str">
            <v>24/09/2009</v>
          </cell>
          <cell r="AL318" t="str">
            <v>020</v>
          </cell>
          <cell r="AM318">
            <v>240</v>
          </cell>
          <cell r="AN318">
            <v>0</v>
          </cell>
          <cell r="AO318" t="str">
            <v>213.03.5.01.360</v>
          </cell>
          <cell r="AP318" t="str">
            <v>1</v>
          </cell>
          <cell r="AQ318" t="str">
            <v>02</v>
          </cell>
          <cell r="AR318" t="str">
            <v>25/09/2009</v>
          </cell>
          <cell r="AS318" t="str">
            <v>020</v>
          </cell>
          <cell r="AT318">
            <v>240</v>
          </cell>
          <cell r="AU318">
            <v>0</v>
          </cell>
        </row>
        <row r="319">
          <cell r="M319" t="str">
            <v>213.03.5.01.500</v>
          </cell>
          <cell r="N319" t="str">
            <v>1</v>
          </cell>
          <cell r="O319" t="str">
            <v>02</v>
          </cell>
          <cell r="P319" t="str">
            <v>21/09/2009</v>
          </cell>
          <cell r="Q319" t="str">
            <v>020</v>
          </cell>
          <cell r="R319">
            <v>240</v>
          </cell>
          <cell r="S319">
            <v>0</v>
          </cell>
          <cell r="T319" t="str">
            <v>213.03.5.01.500</v>
          </cell>
          <cell r="U319" t="str">
            <v>1</v>
          </cell>
          <cell r="V319" t="str">
            <v>02</v>
          </cell>
          <cell r="W319" t="str">
            <v>22/09/2009</v>
          </cell>
          <cell r="X319" t="str">
            <v>020</v>
          </cell>
          <cell r="Y319">
            <v>240</v>
          </cell>
          <cell r="Z319">
            <v>0</v>
          </cell>
          <cell r="AA319" t="str">
            <v>213.03.5.01.500</v>
          </cell>
          <cell r="AB319" t="str">
            <v>1</v>
          </cell>
          <cell r="AC319" t="str">
            <v>02</v>
          </cell>
          <cell r="AD319" t="str">
            <v>23/09/2009</v>
          </cell>
          <cell r="AE319" t="str">
            <v>020</v>
          </cell>
          <cell r="AF319">
            <v>240</v>
          </cell>
          <cell r="AG319">
            <v>0</v>
          </cell>
          <cell r="AH319" t="str">
            <v>213.03.5.01.500</v>
          </cell>
          <cell r="AI319" t="str">
            <v>1</v>
          </cell>
          <cell r="AJ319" t="str">
            <v>02</v>
          </cell>
          <cell r="AK319" t="str">
            <v>24/09/2009</v>
          </cell>
          <cell r="AL319" t="str">
            <v>020</v>
          </cell>
          <cell r="AM319">
            <v>240</v>
          </cell>
          <cell r="AN319">
            <v>0</v>
          </cell>
          <cell r="AO319" t="str">
            <v>213.03.5.01.500</v>
          </cell>
          <cell r="AP319" t="str">
            <v>1</v>
          </cell>
          <cell r="AQ319" t="str">
            <v>02</v>
          </cell>
          <cell r="AR319" t="str">
            <v>25/09/2009</v>
          </cell>
          <cell r="AS319" t="str">
            <v>020</v>
          </cell>
          <cell r="AT319">
            <v>240</v>
          </cell>
          <cell r="AU319">
            <v>0</v>
          </cell>
        </row>
        <row r="320">
          <cell r="M320" t="str">
            <v>213.03.5.01.505</v>
          </cell>
          <cell r="N320" t="str">
            <v>1</v>
          </cell>
          <cell r="O320" t="str">
            <v>02</v>
          </cell>
          <cell r="P320" t="str">
            <v>21/09/2009</v>
          </cell>
          <cell r="Q320" t="str">
            <v>020</v>
          </cell>
          <cell r="R320">
            <v>240</v>
          </cell>
          <cell r="S320">
            <v>0</v>
          </cell>
          <cell r="T320" t="str">
            <v>213.03.5.01.505</v>
          </cell>
          <cell r="U320" t="str">
            <v>1</v>
          </cell>
          <cell r="V320" t="str">
            <v>02</v>
          </cell>
          <cell r="W320" t="str">
            <v>22/09/2009</v>
          </cell>
          <cell r="X320" t="str">
            <v>020</v>
          </cell>
          <cell r="Y320">
            <v>240</v>
          </cell>
          <cell r="Z320">
            <v>0</v>
          </cell>
          <cell r="AA320" t="str">
            <v>213.03.5.01.505</v>
          </cell>
          <cell r="AB320" t="str">
            <v>1</v>
          </cell>
          <cell r="AC320" t="str">
            <v>02</v>
          </cell>
          <cell r="AD320" t="str">
            <v>23/09/2009</v>
          </cell>
          <cell r="AE320" t="str">
            <v>020</v>
          </cell>
          <cell r="AF320">
            <v>240</v>
          </cell>
          <cell r="AG320">
            <v>0</v>
          </cell>
          <cell r="AH320" t="str">
            <v>213.03.5.01.505</v>
          </cell>
          <cell r="AI320" t="str">
            <v>1</v>
          </cell>
          <cell r="AJ320" t="str">
            <v>02</v>
          </cell>
          <cell r="AK320" t="str">
            <v>24/09/2009</v>
          </cell>
          <cell r="AL320" t="str">
            <v>020</v>
          </cell>
          <cell r="AM320">
            <v>240</v>
          </cell>
          <cell r="AN320">
            <v>0</v>
          </cell>
          <cell r="AO320" t="str">
            <v>213.03.5.01.505</v>
          </cell>
          <cell r="AP320" t="str">
            <v>1</v>
          </cell>
          <cell r="AQ320" t="str">
            <v>02</v>
          </cell>
          <cell r="AR320" t="str">
            <v>25/09/2009</v>
          </cell>
          <cell r="AS320" t="str">
            <v>020</v>
          </cell>
          <cell r="AT320">
            <v>240</v>
          </cell>
          <cell r="AU320">
            <v>0</v>
          </cell>
        </row>
        <row r="321">
          <cell r="M321" t="str">
            <v>213.03.5.01.510</v>
          </cell>
          <cell r="N321" t="str">
            <v>1</v>
          </cell>
          <cell r="O321" t="str">
            <v>02</v>
          </cell>
          <cell r="P321" t="str">
            <v>21/09/2009</v>
          </cell>
          <cell r="Q321" t="str">
            <v>020</v>
          </cell>
          <cell r="R321">
            <v>240</v>
          </cell>
          <cell r="S321">
            <v>0</v>
          </cell>
          <cell r="T321" t="str">
            <v>213.03.5.01.510</v>
          </cell>
          <cell r="U321" t="str">
            <v>1</v>
          </cell>
          <cell r="V321" t="str">
            <v>02</v>
          </cell>
          <cell r="W321" t="str">
            <v>22/09/2009</v>
          </cell>
          <cell r="X321" t="str">
            <v>020</v>
          </cell>
          <cell r="Y321">
            <v>240</v>
          </cell>
          <cell r="Z321">
            <v>0</v>
          </cell>
          <cell r="AA321" t="str">
            <v>213.03.5.01.510</v>
          </cell>
          <cell r="AB321" t="str">
            <v>1</v>
          </cell>
          <cell r="AC321" t="str">
            <v>02</v>
          </cell>
          <cell r="AD321" t="str">
            <v>23/09/2009</v>
          </cell>
          <cell r="AE321" t="str">
            <v>020</v>
          </cell>
          <cell r="AF321">
            <v>240</v>
          </cell>
          <cell r="AG321">
            <v>0</v>
          </cell>
          <cell r="AH321" t="str">
            <v>213.03.5.01.510</v>
          </cell>
          <cell r="AI321" t="str">
            <v>1</v>
          </cell>
          <cell r="AJ321" t="str">
            <v>02</v>
          </cell>
          <cell r="AK321" t="str">
            <v>24/09/2009</v>
          </cell>
          <cell r="AL321" t="str">
            <v>020</v>
          </cell>
          <cell r="AM321">
            <v>240</v>
          </cell>
          <cell r="AN321">
            <v>0</v>
          </cell>
          <cell r="AO321" t="str">
            <v>213.03.5.01.510</v>
          </cell>
          <cell r="AP321" t="str">
            <v>1</v>
          </cell>
          <cell r="AQ321" t="str">
            <v>02</v>
          </cell>
          <cell r="AR321" t="str">
            <v>25/09/2009</v>
          </cell>
          <cell r="AS321" t="str">
            <v>020</v>
          </cell>
          <cell r="AT321">
            <v>240</v>
          </cell>
          <cell r="AU321">
            <v>0</v>
          </cell>
        </row>
        <row r="323">
          <cell r="M323" t="str">
            <v>213.04.5</v>
          </cell>
          <cell r="N323" t="str">
            <v>1</v>
          </cell>
          <cell r="O323" t="str">
            <v>02</v>
          </cell>
          <cell r="P323" t="str">
            <v>21/09/2009</v>
          </cell>
          <cell r="Q323" t="str">
            <v>020</v>
          </cell>
          <cell r="R323">
            <v>240</v>
          </cell>
          <cell r="S323">
            <v>0</v>
          </cell>
          <cell r="T323" t="str">
            <v>213.04.5</v>
          </cell>
          <cell r="U323" t="str">
            <v>1</v>
          </cell>
          <cell r="V323" t="str">
            <v>02</v>
          </cell>
          <cell r="W323" t="str">
            <v>22/09/2009</v>
          </cell>
          <cell r="X323" t="str">
            <v>020</v>
          </cell>
          <cell r="Y323">
            <v>240</v>
          </cell>
          <cell r="Z323">
            <v>0</v>
          </cell>
          <cell r="AA323" t="str">
            <v>213.04.5</v>
          </cell>
          <cell r="AB323" t="str">
            <v>1</v>
          </cell>
          <cell r="AC323" t="str">
            <v>02</v>
          </cell>
          <cell r="AD323" t="str">
            <v>23/09/2009</v>
          </cell>
          <cell r="AE323" t="str">
            <v>020</v>
          </cell>
          <cell r="AF323">
            <v>240</v>
          </cell>
          <cell r="AG323">
            <v>0</v>
          </cell>
          <cell r="AH323" t="str">
            <v>213.04.5</v>
          </cell>
          <cell r="AI323" t="str">
            <v>1</v>
          </cell>
          <cell r="AJ323" t="str">
            <v>02</v>
          </cell>
          <cell r="AK323" t="str">
            <v>24/09/2009</v>
          </cell>
          <cell r="AL323" t="str">
            <v>020</v>
          </cell>
          <cell r="AM323">
            <v>240</v>
          </cell>
          <cell r="AN323">
            <v>0</v>
          </cell>
          <cell r="AO323" t="str">
            <v>213.04.5</v>
          </cell>
          <cell r="AP323" t="str">
            <v>1</v>
          </cell>
          <cell r="AQ323" t="str">
            <v>02</v>
          </cell>
          <cell r="AR323" t="str">
            <v>25/09/2009</v>
          </cell>
          <cell r="AS323" t="str">
            <v>020</v>
          </cell>
          <cell r="AT323">
            <v>240</v>
          </cell>
          <cell r="AU323">
            <v>0</v>
          </cell>
        </row>
        <row r="324">
          <cell r="M324" t="str">
            <v>213.05.5</v>
          </cell>
          <cell r="N324" t="str">
            <v>1</v>
          </cell>
          <cell r="O324" t="str">
            <v>02</v>
          </cell>
          <cell r="P324" t="str">
            <v>21/09/2009</v>
          </cell>
          <cell r="Q324" t="str">
            <v>020</v>
          </cell>
          <cell r="R324">
            <v>240</v>
          </cell>
          <cell r="S324">
            <v>0</v>
          </cell>
          <cell r="T324" t="str">
            <v>213.05.5</v>
          </cell>
          <cell r="U324" t="str">
            <v>1</v>
          </cell>
          <cell r="V324" t="str">
            <v>02</v>
          </cell>
          <cell r="W324" t="str">
            <v>22/09/2009</v>
          </cell>
          <cell r="X324" t="str">
            <v>020</v>
          </cell>
          <cell r="Y324">
            <v>240</v>
          </cell>
          <cell r="Z324">
            <v>0</v>
          </cell>
          <cell r="AA324" t="str">
            <v>213.05.5</v>
          </cell>
          <cell r="AB324" t="str">
            <v>1</v>
          </cell>
          <cell r="AC324" t="str">
            <v>02</v>
          </cell>
          <cell r="AD324" t="str">
            <v>23/09/2009</v>
          </cell>
          <cell r="AE324" t="str">
            <v>020</v>
          </cell>
          <cell r="AF324">
            <v>240</v>
          </cell>
          <cell r="AG324">
            <v>0</v>
          </cell>
          <cell r="AH324" t="str">
            <v>213.05.5</v>
          </cell>
          <cell r="AI324" t="str">
            <v>1</v>
          </cell>
          <cell r="AJ324" t="str">
            <v>02</v>
          </cell>
          <cell r="AK324" t="str">
            <v>24/09/2009</v>
          </cell>
          <cell r="AL324" t="str">
            <v>020</v>
          </cell>
          <cell r="AM324">
            <v>240</v>
          </cell>
          <cell r="AN324">
            <v>0</v>
          </cell>
          <cell r="AO324" t="str">
            <v>213.05.5</v>
          </cell>
          <cell r="AP324" t="str">
            <v>1</v>
          </cell>
          <cell r="AQ324" t="str">
            <v>02</v>
          </cell>
          <cell r="AR324" t="str">
            <v>25/09/2009</v>
          </cell>
          <cell r="AS324" t="str">
            <v>020</v>
          </cell>
          <cell r="AT324">
            <v>240</v>
          </cell>
          <cell r="AU324">
            <v>0</v>
          </cell>
        </row>
        <row r="325">
          <cell r="M325" t="str">
            <v>213.06.5</v>
          </cell>
          <cell r="N325" t="str">
            <v>1</v>
          </cell>
          <cell r="O325" t="str">
            <v>02</v>
          </cell>
          <cell r="P325" t="str">
            <v>21/09/2009</v>
          </cell>
          <cell r="Q325" t="str">
            <v>020</v>
          </cell>
          <cell r="R325">
            <v>240</v>
          </cell>
          <cell r="S325">
            <v>0</v>
          </cell>
          <cell r="T325" t="str">
            <v>213.06.5</v>
          </cell>
          <cell r="U325" t="str">
            <v>1</v>
          </cell>
          <cell r="V325" t="str">
            <v>02</v>
          </cell>
          <cell r="W325" t="str">
            <v>22/09/2009</v>
          </cell>
          <cell r="X325" t="str">
            <v>020</v>
          </cell>
          <cell r="Y325">
            <v>240</v>
          </cell>
          <cell r="Z325">
            <v>0</v>
          </cell>
          <cell r="AA325" t="str">
            <v>213.06.5</v>
          </cell>
          <cell r="AB325" t="str">
            <v>1</v>
          </cell>
          <cell r="AC325" t="str">
            <v>02</v>
          </cell>
          <cell r="AD325" t="str">
            <v>23/09/2009</v>
          </cell>
          <cell r="AE325" t="str">
            <v>020</v>
          </cell>
          <cell r="AF325">
            <v>240</v>
          </cell>
          <cell r="AG325">
            <v>0</v>
          </cell>
          <cell r="AH325" t="str">
            <v>213.06.5</v>
          </cell>
          <cell r="AI325" t="str">
            <v>1</v>
          </cell>
          <cell r="AJ325" t="str">
            <v>02</v>
          </cell>
          <cell r="AK325" t="str">
            <v>24/09/2009</v>
          </cell>
          <cell r="AL325" t="str">
            <v>020</v>
          </cell>
          <cell r="AM325">
            <v>240</v>
          </cell>
          <cell r="AN325">
            <v>0</v>
          </cell>
          <cell r="AO325" t="str">
            <v>213.06.5</v>
          </cell>
          <cell r="AP325" t="str">
            <v>1</v>
          </cell>
          <cell r="AQ325" t="str">
            <v>02</v>
          </cell>
          <cell r="AR325" t="str">
            <v>25/09/2009</v>
          </cell>
          <cell r="AS325" t="str">
            <v>020</v>
          </cell>
          <cell r="AT325">
            <v>240</v>
          </cell>
          <cell r="AU325">
            <v>0</v>
          </cell>
        </row>
        <row r="326">
          <cell r="M326" t="str">
            <v>213.07.5</v>
          </cell>
          <cell r="N326" t="str">
            <v>1</v>
          </cell>
          <cell r="O326" t="str">
            <v>02</v>
          </cell>
          <cell r="P326" t="str">
            <v>21/09/2009</v>
          </cell>
          <cell r="Q326" t="str">
            <v>020</v>
          </cell>
          <cell r="R326">
            <v>240</v>
          </cell>
          <cell r="S326">
            <v>0</v>
          </cell>
          <cell r="T326" t="str">
            <v>213.07.5</v>
          </cell>
          <cell r="U326" t="str">
            <v>1</v>
          </cell>
          <cell r="V326" t="str">
            <v>02</v>
          </cell>
          <cell r="W326" t="str">
            <v>22/09/2009</v>
          </cell>
          <cell r="X326" t="str">
            <v>020</v>
          </cell>
          <cell r="Y326">
            <v>240</v>
          </cell>
          <cell r="Z326">
            <v>0</v>
          </cell>
          <cell r="AA326" t="str">
            <v>213.07.5</v>
          </cell>
          <cell r="AB326" t="str">
            <v>1</v>
          </cell>
          <cell r="AC326" t="str">
            <v>02</v>
          </cell>
          <cell r="AD326" t="str">
            <v>23/09/2009</v>
          </cell>
          <cell r="AE326" t="str">
            <v>020</v>
          </cell>
          <cell r="AF326">
            <v>240</v>
          </cell>
          <cell r="AG326">
            <v>0</v>
          </cell>
          <cell r="AH326" t="str">
            <v>213.07.5</v>
          </cell>
          <cell r="AI326" t="str">
            <v>1</v>
          </cell>
          <cell r="AJ326" t="str">
            <v>02</v>
          </cell>
          <cell r="AK326" t="str">
            <v>24/09/2009</v>
          </cell>
          <cell r="AL326" t="str">
            <v>020</v>
          </cell>
          <cell r="AM326">
            <v>240</v>
          </cell>
          <cell r="AN326">
            <v>0</v>
          </cell>
          <cell r="AO326" t="str">
            <v>213.07.5</v>
          </cell>
          <cell r="AP326" t="str">
            <v>1</v>
          </cell>
          <cell r="AQ326" t="str">
            <v>02</v>
          </cell>
          <cell r="AR326" t="str">
            <v>25/09/2009</v>
          </cell>
          <cell r="AS326" t="str">
            <v>020</v>
          </cell>
          <cell r="AT326">
            <v>240</v>
          </cell>
          <cell r="AU326">
            <v>0</v>
          </cell>
        </row>
        <row r="327">
          <cell r="M327" t="str">
            <v>213.99.5.22</v>
          </cell>
          <cell r="N327" t="str">
            <v>1</v>
          </cell>
          <cell r="O327" t="str">
            <v>02</v>
          </cell>
          <cell r="P327" t="str">
            <v>21/09/2009</v>
          </cell>
          <cell r="Q327" t="str">
            <v>020</v>
          </cell>
          <cell r="R327">
            <v>240</v>
          </cell>
          <cell r="S327">
            <v>0</v>
          </cell>
          <cell r="T327" t="str">
            <v>213.99.5.22</v>
          </cell>
          <cell r="U327" t="str">
            <v>1</v>
          </cell>
          <cell r="V327" t="str">
            <v>02</v>
          </cell>
          <cell r="W327" t="str">
            <v>22/09/2009</v>
          </cell>
          <cell r="X327" t="str">
            <v>020</v>
          </cell>
          <cell r="Y327">
            <v>240</v>
          </cell>
          <cell r="Z327">
            <v>0</v>
          </cell>
          <cell r="AA327" t="str">
            <v>213.99.5.22</v>
          </cell>
          <cell r="AB327" t="str">
            <v>1</v>
          </cell>
          <cell r="AC327" t="str">
            <v>02</v>
          </cell>
          <cell r="AD327" t="str">
            <v>23/09/2009</v>
          </cell>
          <cell r="AE327" t="str">
            <v>020</v>
          </cell>
          <cell r="AF327">
            <v>240</v>
          </cell>
          <cell r="AG327">
            <v>0</v>
          </cell>
          <cell r="AH327" t="str">
            <v>213.99.5.22</v>
          </cell>
          <cell r="AI327" t="str">
            <v>1</v>
          </cell>
          <cell r="AJ327" t="str">
            <v>02</v>
          </cell>
          <cell r="AK327" t="str">
            <v>24/09/2009</v>
          </cell>
          <cell r="AL327" t="str">
            <v>020</v>
          </cell>
          <cell r="AM327">
            <v>240</v>
          </cell>
          <cell r="AN327">
            <v>0</v>
          </cell>
          <cell r="AO327" t="str">
            <v>213.99.5.22</v>
          </cell>
          <cell r="AP327" t="str">
            <v>1</v>
          </cell>
          <cell r="AQ327" t="str">
            <v>02</v>
          </cell>
          <cell r="AR327" t="str">
            <v>25/09/2009</v>
          </cell>
          <cell r="AS327" t="str">
            <v>020</v>
          </cell>
          <cell r="AT327">
            <v>240</v>
          </cell>
          <cell r="AU327">
            <v>0</v>
          </cell>
        </row>
        <row r="331">
          <cell r="M331" t="str">
            <v>113.01.5</v>
          </cell>
          <cell r="N331" t="str">
            <v>1</v>
          </cell>
          <cell r="O331" t="str">
            <v>02</v>
          </cell>
          <cell r="P331" t="str">
            <v>21/09/2009</v>
          </cell>
          <cell r="Q331" t="str">
            <v>020</v>
          </cell>
          <cell r="R331">
            <v>240</v>
          </cell>
          <cell r="S331">
            <v>0</v>
          </cell>
          <cell r="T331" t="str">
            <v>113.01.5</v>
          </cell>
          <cell r="U331" t="str">
            <v>1</v>
          </cell>
          <cell r="V331" t="str">
            <v>02</v>
          </cell>
          <cell r="W331" t="str">
            <v>22/09/2009</v>
          </cell>
          <cell r="X331" t="str">
            <v>020</v>
          </cell>
          <cell r="Y331">
            <v>240</v>
          </cell>
          <cell r="Z331">
            <v>0</v>
          </cell>
          <cell r="AA331" t="str">
            <v>113.01.5</v>
          </cell>
          <cell r="AB331" t="str">
            <v>1</v>
          </cell>
          <cell r="AC331" t="str">
            <v>02</v>
          </cell>
          <cell r="AD331" t="str">
            <v>23/09/2009</v>
          </cell>
          <cell r="AE331" t="str">
            <v>020</v>
          </cell>
          <cell r="AF331">
            <v>240</v>
          </cell>
          <cell r="AG331">
            <v>0</v>
          </cell>
          <cell r="AH331" t="str">
            <v>113.01.5</v>
          </cell>
          <cell r="AI331" t="str">
            <v>1</v>
          </cell>
          <cell r="AJ331" t="str">
            <v>02</v>
          </cell>
          <cell r="AK331" t="str">
            <v>24/09/2009</v>
          </cell>
          <cell r="AL331" t="str">
            <v>020</v>
          </cell>
          <cell r="AM331">
            <v>240</v>
          </cell>
          <cell r="AN331">
            <v>0</v>
          </cell>
          <cell r="AO331" t="str">
            <v>113.01.5</v>
          </cell>
          <cell r="AP331" t="str">
            <v>1</v>
          </cell>
          <cell r="AQ331" t="str">
            <v>02</v>
          </cell>
          <cell r="AR331" t="str">
            <v>25/09/2009</v>
          </cell>
          <cell r="AS331" t="str">
            <v>020</v>
          </cell>
          <cell r="AT331">
            <v>240</v>
          </cell>
          <cell r="AU331">
            <v>0</v>
          </cell>
        </row>
        <row r="332">
          <cell r="M332" t="str">
            <v>113.02.5</v>
          </cell>
          <cell r="N332" t="str">
            <v>1</v>
          </cell>
          <cell r="O332" t="str">
            <v>02</v>
          </cell>
          <cell r="P332" t="str">
            <v>21/09/2009</v>
          </cell>
          <cell r="Q332" t="str">
            <v>020</v>
          </cell>
          <cell r="R332">
            <v>240</v>
          </cell>
          <cell r="S332">
            <v>0</v>
          </cell>
          <cell r="T332" t="str">
            <v>113.02.5</v>
          </cell>
          <cell r="U332" t="str">
            <v>1</v>
          </cell>
          <cell r="V332" t="str">
            <v>02</v>
          </cell>
          <cell r="W332" t="str">
            <v>22/09/2009</v>
          </cell>
          <cell r="X332" t="str">
            <v>020</v>
          </cell>
          <cell r="Y332">
            <v>240</v>
          </cell>
          <cell r="Z332">
            <v>0</v>
          </cell>
          <cell r="AA332" t="str">
            <v>113.02.5</v>
          </cell>
          <cell r="AB332" t="str">
            <v>1</v>
          </cell>
          <cell r="AC332" t="str">
            <v>02</v>
          </cell>
          <cell r="AD332" t="str">
            <v>23/09/2009</v>
          </cell>
          <cell r="AE332" t="str">
            <v>020</v>
          </cell>
          <cell r="AF332">
            <v>240</v>
          </cell>
          <cell r="AG332">
            <v>0</v>
          </cell>
          <cell r="AH332" t="str">
            <v>113.02.5</v>
          </cell>
          <cell r="AI332" t="str">
            <v>1</v>
          </cell>
          <cell r="AJ332" t="str">
            <v>02</v>
          </cell>
          <cell r="AK332" t="str">
            <v>24/09/2009</v>
          </cell>
          <cell r="AL332" t="str">
            <v>020</v>
          </cell>
          <cell r="AM332">
            <v>240</v>
          </cell>
          <cell r="AN332">
            <v>0</v>
          </cell>
          <cell r="AO332" t="str">
            <v>113.02.5</v>
          </cell>
          <cell r="AP332" t="str">
            <v>1</v>
          </cell>
          <cell r="AQ332" t="str">
            <v>02</v>
          </cell>
          <cell r="AR332" t="str">
            <v>25/09/2009</v>
          </cell>
          <cell r="AS332" t="str">
            <v>020</v>
          </cell>
          <cell r="AT332">
            <v>240</v>
          </cell>
          <cell r="AU332">
            <v>0</v>
          </cell>
        </row>
        <row r="333">
          <cell r="M333" t="str">
            <v>113.05.5</v>
          </cell>
          <cell r="N333" t="str">
            <v>1</v>
          </cell>
          <cell r="O333" t="str">
            <v>02</v>
          </cell>
          <cell r="P333" t="str">
            <v>21/09/2009</v>
          </cell>
          <cell r="Q333" t="str">
            <v>020</v>
          </cell>
          <cell r="R333">
            <v>240</v>
          </cell>
          <cell r="S333">
            <v>0</v>
          </cell>
          <cell r="T333" t="str">
            <v>113.05.5</v>
          </cell>
          <cell r="U333" t="str">
            <v>1</v>
          </cell>
          <cell r="V333" t="str">
            <v>02</v>
          </cell>
          <cell r="W333" t="str">
            <v>22/09/2009</v>
          </cell>
          <cell r="X333" t="str">
            <v>020</v>
          </cell>
          <cell r="Y333">
            <v>240</v>
          </cell>
          <cell r="Z333">
            <v>0</v>
          </cell>
          <cell r="AA333" t="str">
            <v>113.05.5</v>
          </cell>
          <cell r="AB333" t="str">
            <v>1</v>
          </cell>
          <cell r="AC333" t="str">
            <v>02</v>
          </cell>
          <cell r="AD333" t="str">
            <v>23/09/2009</v>
          </cell>
          <cell r="AE333" t="str">
            <v>020</v>
          </cell>
          <cell r="AF333">
            <v>240</v>
          </cell>
          <cell r="AG333">
            <v>0</v>
          </cell>
          <cell r="AH333" t="str">
            <v>113.05.5</v>
          </cell>
          <cell r="AI333" t="str">
            <v>1</v>
          </cell>
          <cell r="AJ333" t="str">
            <v>02</v>
          </cell>
          <cell r="AK333" t="str">
            <v>24/09/2009</v>
          </cell>
          <cell r="AL333" t="str">
            <v>020</v>
          </cell>
          <cell r="AM333">
            <v>240</v>
          </cell>
          <cell r="AN333">
            <v>0</v>
          </cell>
          <cell r="AO333" t="str">
            <v>113.05.5</v>
          </cell>
          <cell r="AP333" t="str">
            <v>1</v>
          </cell>
          <cell r="AQ333" t="str">
            <v>02</v>
          </cell>
          <cell r="AR333" t="str">
            <v>25/09/2009</v>
          </cell>
          <cell r="AS333" t="str">
            <v>020</v>
          </cell>
          <cell r="AT333">
            <v>240</v>
          </cell>
          <cell r="AU333">
            <v>0</v>
          </cell>
        </row>
        <row r="334">
          <cell r="M334" t="str">
            <v>113.06.5</v>
          </cell>
          <cell r="N334" t="str">
            <v>1</v>
          </cell>
          <cell r="O334" t="str">
            <v>02</v>
          </cell>
          <cell r="P334" t="str">
            <v>21/09/2009</v>
          </cell>
          <cell r="Q334" t="str">
            <v>020</v>
          </cell>
          <cell r="R334">
            <v>240</v>
          </cell>
          <cell r="S334">
            <v>0</v>
          </cell>
          <cell r="T334" t="str">
            <v>113.06.5</v>
          </cell>
          <cell r="U334" t="str">
            <v>1</v>
          </cell>
          <cell r="V334" t="str">
            <v>02</v>
          </cell>
          <cell r="W334" t="str">
            <v>22/09/2009</v>
          </cell>
          <cell r="X334" t="str">
            <v>020</v>
          </cell>
          <cell r="Y334">
            <v>240</v>
          </cell>
          <cell r="Z334">
            <v>0</v>
          </cell>
          <cell r="AA334" t="str">
            <v>113.06.5</v>
          </cell>
          <cell r="AB334" t="str">
            <v>1</v>
          </cell>
          <cell r="AC334" t="str">
            <v>02</v>
          </cell>
          <cell r="AD334" t="str">
            <v>23/09/2009</v>
          </cell>
          <cell r="AE334" t="str">
            <v>020</v>
          </cell>
          <cell r="AF334">
            <v>240</v>
          </cell>
          <cell r="AG334">
            <v>0</v>
          </cell>
          <cell r="AH334" t="str">
            <v>113.06.5</v>
          </cell>
          <cell r="AI334" t="str">
            <v>1</v>
          </cell>
          <cell r="AJ334" t="str">
            <v>02</v>
          </cell>
          <cell r="AK334" t="str">
            <v>24/09/2009</v>
          </cell>
          <cell r="AL334" t="str">
            <v>020</v>
          </cell>
          <cell r="AM334">
            <v>240</v>
          </cell>
          <cell r="AN334">
            <v>0</v>
          </cell>
          <cell r="AO334" t="str">
            <v>113.06.5</v>
          </cell>
          <cell r="AP334" t="str">
            <v>1</v>
          </cell>
          <cell r="AQ334" t="str">
            <v>02</v>
          </cell>
          <cell r="AR334" t="str">
            <v>25/09/2009</v>
          </cell>
          <cell r="AS334" t="str">
            <v>020</v>
          </cell>
          <cell r="AT334">
            <v>240</v>
          </cell>
          <cell r="AU334">
            <v>0</v>
          </cell>
        </row>
        <row r="335">
          <cell r="M335" t="str">
            <v>113.03.5</v>
          </cell>
          <cell r="N335" t="str">
            <v>1</v>
          </cell>
          <cell r="O335" t="str">
            <v>02</v>
          </cell>
          <cell r="P335" t="str">
            <v>21/09/2009</v>
          </cell>
          <cell r="Q335" t="str">
            <v>020</v>
          </cell>
          <cell r="R335">
            <v>240</v>
          </cell>
          <cell r="S335">
            <v>0</v>
          </cell>
          <cell r="T335" t="str">
            <v>113.03.5</v>
          </cell>
          <cell r="U335" t="str">
            <v>1</v>
          </cell>
          <cell r="V335" t="str">
            <v>02</v>
          </cell>
          <cell r="W335" t="str">
            <v>22/09/2009</v>
          </cell>
          <cell r="X335" t="str">
            <v>020</v>
          </cell>
          <cell r="Y335">
            <v>240</v>
          </cell>
          <cell r="Z335">
            <v>0</v>
          </cell>
          <cell r="AA335" t="str">
            <v>113.03.5</v>
          </cell>
          <cell r="AB335" t="str">
            <v>1</v>
          </cell>
          <cell r="AC335" t="str">
            <v>02</v>
          </cell>
          <cell r="AD335" t="str">
            <v>23/09/2009</v>
          </cell>
          <cell r="AE335" t="str">
            <v>020</v>
          </cell>
          <cell r="AF335">
            <v>240</v>
          </cell>
          <cell r="AG335">
            <v>0</v>
          </cell>
          <cell r="AH335" t="str">
            <v>113.03.5</v>
          </cell>
          <cell r="AI335" t="str">
            <v>1</v>
          </cell>
          <cell r="AJ335" t="str">
            <v>02</v>
          </cell>
          <cell r="AK335" t="str">
            <v>24/09/2009</v>
          </cell>
          <cell r="AL335" t="str">
            <v>020</v>
          </cell>
          <cell r="AM335">
            <v>240</v>
          </cell>
          <cell r="AN335">
            <v>0</v>
          </cell>
          <cell r="AO335" t="str">
            <v>113.03.5</v>
          </cell>
          <cell r="AP335" t="str">
            <v>1</v>
          </cell>
          <cell r="AQ335" t="str">
            <v>02</v>
          </cell>
          <cell r="AR335" t="str">
            <v>25/09/2009</v>
          </cell>
          <cell r="AS335" t="str">
            <v>020</v>
          </cell>
          <cell r="AT335">
            <v>240</v>
          </cell>
          <cell r="AU335">
            <v>0</v>
          </cell>
        </row>
        <row r="336">
          <cell r="M336" t="str">
            <v>122.01.5.22</v>
          </cell>
          <cell r="N336" t="str">
            <v>1</v>
          </cell>
          <cell r="O336" t="str">
            <v>02</v>
          </cell>
          <cell r="P336" t="str">
            <v>21/09/2009</v>
          </cell>
          <cell r="Q336" t="str">
            <v>020</v>
          </cell>
          <cell r="R336">
            <v>240</v>
          </cell>
          <cell r="S336">
            <v>0</v>
          </cell>
          <cell r="T336" t="str">
            <v>122.01.5.22</v>
          </cell>
          <cell r="U336" t="str">
            <v>1</v>
          </cell>
          <cell r="V336" t="str">
            <v>02</v>
          </cell>
          <cell r="W336" t="str">
            <v>22/09/2009</v>
          </cell>
          <cell r="X336" t="str">
            <v>020</v>
          </cell>
          <cell r="Y336">
            <v>240</v>
          </cell>
          <cell r="Z336">
            <v>0</v>
          </cell>
          <cell r="AA336" t="str">
            <v>122.01.5.22</v>
          </cell>
          <cell r="AB336" t="str">
            <v>1</v>
          </cell>
          <cell r="AC336" t="str">
            <v>02</v>
          </cell>
          <cell r="AD336" t="str">
            <v>23/09/2009</v>
          </cell>
          <cell r="AE336" t="str">
            <v>020</v>
          </cell>
          <cell r="AF336">
            <v>240</v>
          </cell>
          <cell r="AG336">
            <v>0</v>
          </cell>
          <cell r="AH336" t="str">
            <v>122.01.5.22</v>
          </cell>
          <cell r="AI336" t="str">
            <v>1</v>
          </cell>
          <cell r="AJ336" t="str">
            <v>02</v>
          </cell>
          <cell r="AK336" t="str">
            <v>24/09/2009</v>
          </cell>
          <cell r="AL336" t="str">
            <v>020</v>
          </cell>
          <cell r="AM336">
            <v>240</v>
          </cell>
          <cell r="AN336">
            <v>0</v>
          </cell>
          <cell r="AO336" t="str">
            <v>122.01.5.22</v>
          </cell>
          <cell r="AP336" t="str">
            <v>1</v>
          </cell>
          <cell r="AQ336" t="str">
            <v>02</v>
          </cell>
          <cell r="AR336" t="str">
            <v>25/09/2009</v>
          </cell>
          <cell r="AS336" t="str">
            <v>020</v>
          </cell>
          <cell r="AT336">
            <v>240</v>
          </cell>
          <cell r="AU336">
            <v>0</v>
          </cell>
        </row>
        <row r="337">
          <cell r="M337" t="str">
            <v>122.04.5.22</v>
          </cell>
          <cell r="N337" t="str">
            <v>1</v>
          </cell>
          <cell r="O337" t="str">
            <v>02</v>
          </cell>
          <cell r="P337" t="str">
            <v>21/09/2009</v>
          </cell>
          <cell r="Q337" t="str">
            <v>020</v>
          </cell>
          <cell r="R337">
            <v>240</v>
          </cell>
          <cell r="S337">
            <v>0</v>
          </cell>
          <cell r="T337" t="str">
            <v>122.04.5.22</v>
          </cell>
          <cell r="U337" t="str">
            <v>1</v>
          </cell>
          <cell r="V337" t="str">
            <v>02</v>
          </cell>
          <cell r="W337" t="str">
            <v>22/09/2009</v>
          </cell>
          <cell r="X337" t="str">
            <v>020</v>
          </cell>
          <cell r="Y337">
            <v>240</v>
          </cell>
          <cell r="Z337">
            <v>0</v>
          </cell>
          <cell r="AA337" t="str">
            <v>122.04.5.22</v>
          </cell>
          <cell r="AB337" t="str">
            <v>1</v>
          </cell>
          <cell r="AC337" t="str">
            <v>02</v>
          </cell>
          <cell r="AD337" t="str">
            <v>23/09/2009</v>
          </cell>
          <cell r="AE337" t="str">
            <v>020</v>
          </cell>
          <cell r="AF337">
            <v>240</v>
          </cell>
          <cell r="AG337">
            <v>0</v>
          </cell>
          <cell r="AH337" t="str">
            <v>122.04.5.22</v>
          </cell>
          <cell r="AI337" t="str">
            <v>1</v>
          </cell>
          <cell r="AJ337" t="str">
            <v>02</v>
          </cell>
          <cell r="AK337" t="str">
            <v>24/09/2009</v>
          </cell>
          <cell r="AL337" t="str">
            <v>020</v>
          </cell>
          <cell r="AM337">
            <v>240</v>
          </cell>
          <cell r="AN337">
            <v>0</v>
          </cell>
          <cell r="AO337" t="str">
            <v>122.04.5.22</v>
          </cell>
          <cell r="AP337" t="str">
            <v>1</v>
          </cell>
          <cell r="AQ337" t="str">
            <v>02</v>
          </cell>
          <cell r="AR337" t="str">
            <v>25/09/2009</v>
          </cell>
          <cell r="AS337" t="str">
            <v>020</v>
          </cell>
          <cell r="AT337">
            <v>240</v>
          </cell>
          <cell r="AU337">
            <v>0</v>
          </cell>
        </row>
        <row r="338">
          <cell r="M338" t="str">
            <v>131.01.5</v>
          </cell>
          <cell r="N338" t="str">
            <v>1</v>
          </cell>
          <cell r="O338" t="str">
            <v>02</v>
          </cell>
          <cell r="P338" t="str">
            <v>21/09/2009</v>
          </cell>
          <cell r="Q338" t="str">
            <v>020</v>
          </cell>
          <cell r="R338">
            <v>240</v>
          </cell>
          <cell r="S338">
            <v>0</v>
          </cell>
          <cell r="T338" t="str">
            <v>131.01.5</v>
          </cell>
          <cell r="U338" t="str">
            <v>1</v>
          </cell>
          <cell r="V338" t="str">
            <v>02</v>
          </cell>
          <cell r="W338" t="str">
            <v>22/09/2009</v>
          </cell>
          <cell r="X338" t="str">
            <v>020</v>
          </cell>
          <cell r="Y338">
            <v>240</v>
          </cell>
          <cell r="Z338">
            <v>0</v>
          </cell>
          <cell r="AA338" t="str">
            <v>131.01.5</v>
          </cell>
          <cell r="AB338" t="str">
            <v>1</v>
          </cell>
          <cell r="AC338" t="str">
            <v>02</v>
          </cell>
          <cell r="AD338" t="str">
            <v>23/09/2009</v>
          </cell>
          <cell r="AE338" t="str">
            <v>020</v>
          </cell>
          <cell r="AF338">
            <v>240</v>
          </cell>
          <cell r="AG338">
            <v>0</v>
          </cell>
          <cell r="AH338" t="str">
            <v>131.01.5</v>
          </cell>
          <cell r="AI338" t="str">
            <v>1</v>
          </cell>
          <cell r="AJ338" t="str">
            <v>02</v>
          </cell>
          <cell r="AK338" t="str">
            <v>24/09/2009</v>
          </cell>
          <cell r="AL338" t="str">
            <v>020</v>
          </cell>
          <cell r="AM338">
            <v>240</v>
          </cell>
          <cell r="AN338">
            <v>0</v>
          </cell>
          <cell r="AO338" t="str">
            <v>131.01.5</v>
          </cell>
          <cell r="AP338" t="str">
            <v>1</v>
          </cell>
          <cell r="AQ338" t="str">
            <v>02</v>
          </cell>
          <cell r="AR338" t="str">
            <v>25/09/2009</v>
          </cell>
          <cell r="AS338" t="str">
            <v>020</v>
          </cell>
          <cell r="AT338">
            <v>240</v>
          </cell>
          <cell r="AU338">
            <v>0</v>
          </cell>
        </row>
        <row r="339">
          <cell r="M339" t="str">
            <v>131.99.5</v>
          </cell>
          <cell r="N339" t="str">
            <v>1</v>
          </cell>
          <cell r="O339" t="str">
            <v>02</v>
          </cell>
          <cell r="P339" t="str">
            <v>21/09/2009</v>
          </cell>
          <cell r="Q339" t="str">
            <v>020</v>
          </cell>
          <cell r="R339">
            <v>240</v>
          </cell>
          <cell r="S339">
            <v>0</v>
          </cell>
          <cell r="T339" t="str">
            <v>131.99.5</v>
          </cell>
          <cell r="U339" t="str">
            <v>1</v>
          </cell>
          <cell r="V339" t="str">
            <v>02</v>
          </cell>
          <cell r="W339" t="str">
            <v>22/09/2009</v>
          </cell>
          <cell r="X339" t="str">
            <v>020</v>
          </cell>
          <cell r="Y339">
            <v>240</v>
          </cell>
          <cell r="Z339">
            <v>0</v>
          </cell>
          <cell r="AA339" t="str">
            <v>131.99.5</v>
          </cell>
          <cell r="AB339" t="str">
            <v>1</v>
          </cell>
          <cell r="AC339" t="str">
            <v>02</v>
          </cell>
          <cell r="AD339" t="str">
            <v>23/09/2009</v>
          </cell>
          <cell r="AE339" t="str">
            <v>020</v>
          </cell>
          <cell r="AF339">
            <v>240</v>
          </cell>
          <cell r="AG339">
            <v>0</v>
          </cell>
          <cell r="AH339" t="str">
            <v>131.99.5</v>
          </cell>
          <cell r="AI339" t="str">
            <v>1</v>
          </cell>
          <cell r="AJ339" t="str">
            <v>02</v>
          </cell>
          <cell r="AK339" t="str">
            <v>24/09/2009</v>
          </cell>
          <cell r="AL339" t="str">
            <v>020</v>
          </cell>
          <cell r="AM339">
            <v>240</v>
          </cell>
          <cell r="AN339">
            <v>0</v>
          </cell>
          <cell r="AO339" t="str">
            <v>131.99.5</v>
          </cell>
          <cell r="AP339" t="str">
            <v>1</v>
          </cell>
          <cell r="AQ339" t="str">
            <v>02</v>
          </cell>
          <cell r="AR339" t="str">
            <v>25/09/2009</v>
          </cell>
          <cell r="AS339" t="str">
            <v>020</v>
          </cell>
          <cell r="AT339">
            <v>240</v>
          </cell>
          <cell r="AU339">
            <v>0</v>
          </cell>
        </row>
        <row r="343">
          <cell r="M343" t="str">
            <v>111.01.5.22</v>
          </cell>
          <cell r="N343" t="str">
            <v>1</v>
          </cell>
          <cell r="O343" t="str">
            <v>02</v>
          </cell>
          <cell r="P343" t="str">
            <v>21/09/2009</v>
          </cell>
          <cell r="Q343" t="str">
            <v>020</v>
          </cell>
          <cell r="R343">
            <v>240</v>
          </cell>
          <cell r="S343">
            <v>0</v>
          </cell>
          <cell r="T343" t="str">
            <v>111.01.5.22</v>
          </cell>
          <cell r="U343" t="str">
            <v>1</v>
          </cell>
          <cell r="V343" t="str">
            <v>02</v>
          </cell>
          <cell r="W343" t="str">
            <v>22/09/2009</v>
          </cell>
          <cell r="X343" t="str">
            <v>020</v>
          </cell>
          <cell r="Y343">
            <v>240</v>
          </cell>
          <cell r="Z343">
            <v>0</v>
          </cell>
          <cell r="AA343" t="str">
            <v>111.01.5.22</v>
          </cell>
          <cell r="AB343" t="str">
            <v>1</v>
          </cell>
          <cell r="AC343" t="str">
            <v>02</v>
          </cell>
          <cell r="AD343" t="str">
            <v>23/09/2009</v>
          </cell>
          <cell r="AE343" t="str">
            <v>020</v>
          </cell>
          <cell r="AF343">
            <v>240</v>
          </cell>
          <cell r="AG343">
            <v>0</v>
          </cell>
          <cell r="AH343" t="str">
            <v>111.01.5.22</v>
          </cell>
          <cell r="AI343" t="str">
            <v>1</v>
          </cell>
          <cell r="AJ343" t="str">
            <v>02</v>
          </cell>
          <cell r="AK343" t="str">
            <v>24/09/2009</v>
          </cell>
          <cell r="AL343" t="str">
            <v>020</v>
          </cell>
          <cell r="AM343">
            <v>240</v>
          </cell>
          <cell r="AN343">
            <v>0</v>
          </cell>
          <cell r="AO343" t="str">
            <v>111.01.5.22</v>
          </cell>
          <cell r="AP343" t="str">
            <v>1</v>
          </cell>
          <cell r="AQ343" t="str">
            <v>02</v>
          </cell>
          <cell r="AR343" t="str">
            <v>25/09/2009</v>
          </cell>
          <cell r="AS343" t="str">
            <v>020</v>
          </cell>
          <cell r="AT343">
            <v>240</v>
          </cell>
          <cell r="AU343">
            <v>0</v>
          </cell>
        </row>
        <row r="344">
          <cell r="M344" t="str">
            <v>211.16.5</v>
          </cell>
          <cell r="N344" t="str">
            <v>1</v>
          </cell>
          <cell r="O344" t="str">
            <v>02</v>
          </cell>
          <cell r="P344" t="str">
            <v>21/09/2009</v>
          </cell>
          <cell r="Q344" t="str">
            <v>020</v>
          </cell>
          <cell r="R344">
            <v>240</v>
          </cell>
          <cell r="S344">
            <v>0</v>
          </cell>
          <cell r="T344" t="str">
            <v>211.16.5</v>
          </cell>
          <cell r="U344" t="str">
            <v>1</v>
          </cell>
          <cell r="V344" t="str">
            <v>02</v>
          </cell>
          <cell r="W344" t="str">
            <v>22/09/2009</v>
          </cell>
          <cell r="X344" t="str">
            <v>020</v>
          </cell>
          <cell r="Y344">
            <v>240</v>
          </cell>
          <cell r="Z344">
            <v>0</v>
          </cell>
          <cell r="AA344" t="str">
            <v>211.16.5</v>
          </cell>
          <cell r="AB344" t="str">
            <v>1</v>
          </cell>
          <cell r="AC344" t="str">
            <v>02</v>
          </cell>
          <cell r="AD344" t="str">
            <v>23/09/2009</v>
          </cell>
          <cell r="AE344" t="str">
            <v>020</v>
          </cell>
          <cell r="AF344">
            <v>240</v>
          </cell>
          <cell r="AG344">
            <v>0</v>
          </cell>
          <cell r="AH344" t="str">
            <v>211.16.5</v>
          </cell>
          <cell r="AI344" t="str">
            <v>1</v>
          </cell>
          <cell r="AJ344" t="str">
            <v>02</v>
          </cell>
          <cell r="AK344" t="str">
            <v>24/09/2009</v>
          </cell>
          <cell r="AL344" t="str">
            <v>020</v>
          </cell>
          <cell r="AM344">
            <v>240</v>
          </cell>
          <cell r="AN344">
            <v>0</v>
          </cell>
          <cell r="AO344" t="str">
            <v>211.16.5</v>
          </cell>
          <cell r="AP344" t="str">
            <v>1</v>
          </cell>
          <cell r="AQ344" t="str">
            <v>02</v>
          </cell>
          <cell r="AR344" t="str">
            <v>25/09/2009</v>
          </cell>
          <cell r="AS344" t="str">
            <v>020</v>
          </cell>
          <cell r="AT344">
            <v>240</v>
          </cell>
          <cell r="AU344">
            <v>0</v>
          </cell>
        </row>
        <row r="345">
          <cell r="M345" t="str">
            <v>211.17.5</v>
          </cell>
          <cell r="N345" t="str">
            <v>1</v>
          </cell>
          <cell r="O345" t="str">
            <v>02</v>
          </cell>
          <cell r="P345" t="str">
            <v>21/09/2009</v>
          </cell>
          <cell r="Q345" t="str">
            <v>020</v>
          </cell>
          <cell r="R345">
            <v>240</v>
          </cell>
          <cell r="S345">
            <v>0</v>
          </cell>
          <cell r="T345" t="str">
            <v>211.17.5</v>
          </cell>
          <cell r="U345" t="str">
            <v>1</v>
          </cell>
          <cell r="V345" t="str">
            <v>02</v>
          </cell>
          <cell r="W345" t="str">
            <v>22/09/2009</v>
          </cell>
          <cell r="X345" t="str">
            <v>020</v>
          </cell>
          <cell r="Y345">
            <v>240</v>
          </cell>
          <cell r="Z345">
            <v>0</v>
          </cell>
          <cell r="AA345" t="str">
            <v>211.17.5</v>
          </cell>
          <cell r="AB345" t="str">
            <v>1</v>
          </cell>
          <cell r="AC345" t="str">
            <v>02</v>
          </cell>
          <cell r="AD345" t="str">
            <v>23/09/2009</v>
          </cell>
          <cell r="AE345" t="str">
            <v>020</v>
          </cell>
          <cell r="AF345">
            <v>240</v>
          </cell>
          <cell r="AG345">
            <v>0</v>
          </cell>
          <cell r="AH345" t="str">
            <v>211.17.5</v>
          </cell>
          <cell r="AI345" t="str">
            <v>1</v>
          </cell>
          <cell r="AJ345" t="str">
            <v>02</v>
          </cell>
          <cell r="AK345" t="str">
            <v>24/09/2009</v>
          </cell>
          <cell r="AL345" t="str">
            <v>020</v>
          </cell>
          <cell r="AM345">
            <v>240</v>
          </cell>
          <cell r="AN345">
            <v>0</v>
          </cell>
          <cell r="AO345" t="str">
            <v>211.17.5</v>
          </cell>
          <cell r="AP345" t="str">
            <v>1</v>
          </cell>
          <cell r="AQ345" t="str">
            <v>02</v>
          </cell>
          <cell r="AR345" t="str">
            <v>25/09/2009</v>
          </cell>
          <cell r="AS345" t="str">
            <v>020</v>
          </cell>
          <cell r="AT345">
            <v>240</v>
          </cell>
          <cell r="AU345">
            <v>0</v>
          </cell>
        </row>
        <row r="346">
          <cell r="M346" t="str">
            <v>230.99.5</v>
          </cell>
          <cell r="N346" t="str">
            <v>1</v>
          </cell>
          <cell r="O346" t="str">
            <v>02</v>
          </cell>
          <cell r="P346" t="str">
            <v>21/09/2009</v>
          </cell>
          <cell r="Q346" t="str">
            <v>020</v>
          </cell>
          <cell r="R346">
            <v>240</v>
          </cell>
          <cell r="S346">
            <v>0</v>
          </cell>
          <cell r="T346" t="str">
            <v>230.99.5</v>
          </cell>
          <cell r="U346" t="str">
            <v>1</v>
          </cell>
          <cell r="V346" t="str">
            <v>02</v>
          </cell>
          <cell r="W346" t="str">
            <v>22/09/2009</v>
          </cell>
          <cell r="X346" t="str">
            <v>020</v>
          </cell>
          <cell r="Y346">
            <v>240</v>
          </cell>
          <cell r="Z346">
            <v>0</v>
          </cell>
          <cell r="AA346" t="str">
            <v>230.99.5</v>
          </cell>
          <cell r="AB346" t="str">
            <v>1</v>
          </cell>
          <cell r="AC346" t="str">
            <v>02</v>
          </cell>
          <cell r="AD346" t="str">
            <v>23/09/2009</v>
          </cell>
          <cell r="AE346" t="str">
            <v>020</v>
          </cell>
          <cell r="AF346">
            <v>240</v>
          </cell>
          <cell r="AG346">
            <v>0</v>
          </cell>
          <cell r="AH346" t="str">
            <v>230.99.5</v>
          </cell>
          <cell r="AI346" t="str">
            <v>1</v>
          </cell>
          <cell r="AJ346" t="str">
            <v>02</v>
          </cell>
          <cell r="AK346" t="str">
            <v>24/09/2009</v>
          </cell>
          <cell r="AL346" t="str">
            <v>020</v>
          </cell>
          <cell r="AM346">
            <v>240</v>
          </cell>
          <cell r="AN346">
            <v>0</v>
          </cell>
          <cell r="AO346" t="str">
            <v>230.99.5</v>
          </cell>
          <cell r="AP346" t="str">
            <v>1</v>
          </cell>
          <cell r="AQ346" t="str">
            <v>02</v>
          </cell>
          <cell r="AR346" t="str">
            <v>25/09/2009</v>
          </cell>
          <cell r="AS346" t="str">
            <v>020</v>
          </cell>
          <cell r="AT346">
            <v>240</v>
          </cell>
          <cell r="AU346">
            <v>0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Princ"/>
      <sheetName val="IntAc"/>
      <sheetName val="bdINV"/>
      <sheetName val="Parámetros"/>
      <sheetName val="Liquidez"/>
      <sheetName val="gananciasoperd.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39721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K10">
            <v>0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K11">
            <v>0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K14">
            <v>0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K18">
            <v>0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UARIOS\VISITACION\Informes\Banistmo\Estados%20financieros\2017\Valores%20Banistmo%202017\NOTAS%20CONSOLIDADAS\MOVIMIENTOS%20DE%20CUENTAS%20FIN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AN ENRIQUE MORENO POLANCO" refreshedDate="43113.608671064816" createdVersion="4" refreshedVersion="4" minRefreshableVersion="3" recordCount="703">
  <cacheSource type="worksheet">
    <worksheetSource ref="A1:R704" sheet="total" r:id="rId2"/>
  </cacheSource>
  <cacheFields count="18">
    <cacheField name="Institucion" numFmtId="0">
      <sharedItems/>
    </cacheField>
    <cacheField name="Empresa" numFmtId="0">
      <sharedItems/>
    </cacheField>
    <cacheField name="Pais" numFmtId="0">
      <sharedItems/>
    </cacheField>
    <cacheField name="region" numFmtId="0">
      <sharedItems/>
    </cacheField>
    <cacheField name="plaza" numFmtId="0">
      <sharedItems/>
    </cacheField>
    <cacheField name="localidad" numFmtId="0">
      <sharedItems/>
    </cacheField>
    <cacheField name="coordinada" numFmtId="0">
      <sharedItems/>
    </cacheField>
    <cacheField name="area origen" numFmtId="0">
      <sharedItems/>
    </cacheField>
    <cacheField name="fecha mov" numFmtId="0">
      <sharedItems/>
    </cacheField>
    <cacheField name="moneda" numFmtId="0">
      <sharedItems/>
    </cacheField>
    <cacheField name="mercado" numFmtId="0">
      <sharedItems/>
    </cacheField>
    <cacheField name="fecha oper" numFmtId="0">
      <sharedItems/>
    </cacheField>
    <cacheField name="cta madre" numFmtId="0">
      <sharedItems/>
    </cacheField>
    <cacheField name="Tipo Mov" numFmtId="0">
      <sharedItems count="2">
        <s v="1"/>
        <s v="0"/>
      </sharedItems>
    </cacheField>
    <cacheField name="N1" numFmtId="0">
      <sharedItems/>
    </cacheField>
    <cacheField name="Importe" numFmtId="43">
      <sharedItems containsSemiMixedTypes="0" containsString="0" containsNumber="1" containsInteger="1" minValue="27" maxValue="400000000"/>
    </cacheField>
    <cacheField name="Importe real" numFmtId="43">
      <sharedItems containsString="0" containsBlank="1" containsNumber="1" minValue="-3799347.4" maxValue="4000000"/>
    </cacheField>
    <cacheField name="mes" numFmtId="0">
      <sharedItems count="13">
        <s v="201701"/>
        <s v="201702"/>
        <s v="reversión"/>
        <s v="201703"/>
        <s v="201704"/>
        <s v="201705"/>
        <s v="201706"/>
        <s v="201707"/>
        <s v="201708"/>
        <s v="201709"/>
        <s v="201710"/>
        <s v="201711"/>
        <s v="2017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3">
  <r>
    <s v="24"/>
    <s v="052"/>
    <s v="0024"/>
    <s v="55"/>
    <s v="55"/>
    <s v="00000000"/>
    <s v="000000"/>
    <s v="05023"/>
    <s v="20170103"/>
    <s v="0001"/>
    <s v="0"/>
    <s v="20170103"/>
    <s v="10120101020100"/>
    <x v="0"/>
    <s v="0"/>
    <n v="125205"/>
    <m/>
    <x v="0"/>
  </r>
  <r>
    <s v="24"/>
    <s v="052"/>
    <s v="0024"/>
    <s v="55"/>
    <s v="55"/>
    <s v="00000000"/>
    <s v="000000"/>
    <s v="05023"/>
    <s v="20170104"/>
    <s v="0001"/>
    <s v="0"/>
    <s v="20170104"/>
    <s v="10120101020100"/>
    <x v="0"/>
    <s v="0"/>
    <n v="108187"/>
    <n v="-1081.8699999999999"/>
    <x v="0"/>
  </r>
  <r>
    <s v="24"/>
    <s v="052"/>
    <s v="0024"/>
    <s v="55"/>
    <s v="55"/>
    <s v="00000000"/>
    <s v="000000"/>
    <s v="05023"/>
    <s v="20170105"/>
    <s v="0001"/>
    <s v="0"/>
    <s v="20170105"/>
    <s v="10120101020100"/>
    <x v="1"/>
    <s v="0"/>
    <n v="92026"/>
    <n v="920.26"/>
    <x v="0"/>
  </r>
  <r>
    <s v="24"/>
    <s v="052"/>
    <s v="0024"/>
    <s v="55"/>
    <s v="55"/>
    <s v="00000000"/>
    <s v="000000"/>
    <s v="05023"/>
    <s v="20170106"/>
    <s v="0001"/>
    <s v="0"/>
    <s v="20170106"/>
    <s v="10120101020100"/>
    <x v="0"/>
    <s v="0"/>
    <n v="168078"/>
    <n v="-1680.78"/>
    <x v="0"/>
  </r>
  <r>
    <s v="24"/>
    <s v="052"/>
    <s v="0024"/>
    <s v="55"/>
    <s v="55"/>
    <s v="00000000"/>
    <s v="000000"/>
    <s v="05023"/>
    <s v="20170110"/>
    <s v="0001"/>
    <s v="0"/>
    <s v="20170110"/>
    <s v="10120101020100"/>
    <x v="1"/>
    <s v="0"/>
    <n v="38974"/>
    <n v="389.74"/>
    <x v="0"/>
  </r>
  <r>
    <s v="24"/>
    <s v="052"/>
    <s v="0024"/>
    <s v="55"/>
    <s v="55"/>
    <s v="00000000"/>
    <s v="000000"/>
    <s v="05023"/>
    <s v="20170111"/>
    <s v="0001"/>
    <s v="0"/>
    <s v="20170111"/>
    <s v="10120101020100"/>
    <x v="1"/>
    <s v="0"/>
    <n v="130974"/>
    <n v="1309.74"/>
    <x v="0"/>
  </r>
  <r>
    <s v="24"/>
    <s v="052"/>
    <s v="0024"/>
    <s v="55"/>
    <s v="55"/>
    <s v="00000000"/>
    <s v="000000"/>
    <s v="05023"/>
    <s v="20170112"/>
    <s v="0001"/>
    <s v="0"/>
    <s v="20170112"/>
    <s v="10120101020100"/>
    <x v="1"/>
    <s v="0"/>
    <n v="229730"/>
    <n v="2297.3000000000002"/>
    <x v="0"/>
  </r>
  <r>
    <s v="24"/>
    <s v="052"/>
    <s v="0024"/>
    <s v="55"/>
    <s v="55"/>
    <s v="00000000"/>
    <s v="000000"/>
    <s v="05023"/>
    <s v="20170113"/>
    <s v="0001"/>
    <s v="0"/>
    <s v="20170113"/>
    <s v="10120101020100"/>
    <x v="1"/>
    <s v="0"/>
    <n v="23008"/>
    <n v="230.08"/>
    <x v="0"/>
  </r>
  <r>
    <s v="24"/>
    <s v="052"/>
    <s v="0024"/>
    <s v="55"/>
    <s v="55"/>
    <s v="00000000"/>
    <s v="000000"/>
    <s v="05023"/>
    <s v="20170116"/>
    <s v="0001"/>
    <s v="0"/>
    <s v="20170116"/>
    <s v="10120101020100"/>
    <x v="0"/>
    <s v="0"/>
    <n v="115060"/>
    <n v="-1150.5999999999999"/>
    <x v="0"/>
  </r>
  <r>
    <s v="24"/>
    <s v="052"/>
    <s v="0024"/>
    <s v="55"/>
    <s v="55"/>
    <s v="00000000"/>
    <s v="000000"/>
    <s v="05023"/>
    <s v="20170117"/>
    <s v="0001"/>
    <s v="0"/>
    <s v="20170117"/>
    <s v="10120101020100"/>
    <x v="1"/>
    <s v="0"/>
    <n v="186474"/>
    <n v="1864.74"/>
    <x v="0"/>
  </r>
  <r>
    <s v="24"/>
    <s v="052"/>
    <s v="0024"/>
    <s v="55"/>
    <s v="55"/>
    <s v="00000000"/>
    <s v="000000"/>
    <s v="05023"/>
    <s v="20170118"/>
    <s v="0001"/>
    <s v="0"/>
    <s v="20170118"/>
    <s v="10120101020100"/>
    <x v="0"/>
    <s v="0"/>
    <n v="190492"/>
    <n v="-1904.92"/>
    <x v="0"/>
  </r>
  <r>
    <s v="24"/>
    <s v="052"/>
    <s v="0024"/>
    <s v="55"/>
    <s v="55"/>
    <s v="00000000"/>
    <s v="000000"/>
    <s v="05023"/>
    <s v="20170119"/>
    <s v="0001"/>
    <s v="0"/>
    <s v="20170119"/>
    <s v="10120101020100"/>
    <x v="1"/>
    <s v="0"/>
    <n v="34"/>
    <n v="0.34"/>
    <x v="0"/>
  </r>
  <r>
    <s v="24"/>
    <s v="052"/>
    <s v="0024"/>
    <s v="55"/>
    <s v="55"/>
    <s v="00000000"/>
    <s v="000000"/>
    <s v="05023"/>
    <s v="20170119"/>
    <s v="0001"/>
    <s v="0"/>
    <s v="20170119"/>
    <s v="10120101020100"/>
    <x v="0"/>
    <s v="0"/>
    <n v="96049"/>
    <n v="-960.49"/>
    <x v="0"/>
  </r>
  <r>
    <s v="24"/>
    <s v="052"/>
    <s v="0024"/>
    <s v="55"/>
    <s v="55"/>
    <s v="00000000"/>
    <s v="000000"/>
    <s v="05023"/>
    <s v="20170120"/>
    <s v="0001"/>
    <s v="0"/>
    <s v="20170120"/>
    <s v="10120101020100"/>
    <x v="1"/>
    <s v="0"/>
    <n v="99475"/>
    <n v="994.75"/>
    <x v="0"/>
  </r>
  <r>
    <s v="24"/>
    <s v="052"/>
    <s v="0024"/>
    <s v="55"/>
    <s v="55"/>
    <s v="00000000"/>
    <s v="000000"/>
    <s v="05023"/>
    <s v="20170120"/>
    <s v="0001"/>
    <s v="0"/>
    <s v="20170120"/>
    <s v="10120101020100"/>
    <x v="0"/>
    <s v="0"/>
    <n v="68"/>
    <n v="-0.68"/>
    <x v="0"/>
  </r>
  <r>
    <s v="24"/>
    <s v="052"/>
    <s v="0024"/>
    <s v="55"/>
    <s v="55"/>
    <s v="00000000"/>
    <s v="000000"/>
    <s v="05023"/>
    <s v="20170123"/>
    <s v="0001"/>
    <s v="0"/>
    <s v="20170123"/>
    <s v="10120101020100"/>
    <x v="0"/>
    <s v="0"/>
    <n v="51526"/>
    <n v="-515.26"/>
    <x v="0"/>
  </r>
  <r>
    <s v="24"/>
    <s v="052"/>
    <s v="0024"/>
    <s v="55"/>
    <s v="55"/>
    <s v="00000000"/>
    <s v="000000"/>
    <s v="05023"/>
    <s v="20170124"/>
    <s v="0001"/>
    <s v="0"/>
    <s v="20170124"/>
    <s v="10120101020100"/>
    <x v="1"/>
    <s v="0"/>
    <n v="99423"/>
    <n v="994.23"/>
    <x v="0"/>
  </r>
  <r>
    <s v="24"/>
    <s v="052"/>
    <s v="0024"/>
    <s v="55"/>
    <s v="55"/>
    <s v="00000000"/>
    <s v="000000"/>
    <s v="05023"/>
    <s v="20170125"/>
    <s v="0001"/>
    <s v="0"/>
    <s v="20170125"/>
    <s v="10120101020100"/>
    <x v="1"/>
    <s v="0"/>
    <n v="80975"/>
    <n v="809.75"/>
    <x v="0"/>
  </r>
  <r>
    <s v="24"/>
    <s v="052"/>
    <s v="0024"/>
    <s v="55"/>
    <s v="55"/>
    <s v="00000000"/>
    <s v="000000"/>
    <s v="05023"/>
    <s v="20170126"/>
    <s v="0001"/>
    <s v="0"/>
    <s v="20170126"/>
    <s v="10120101020100"/>
    <x v="0"/>
    <s v="0"/>
    <n v="109526"/>
    <n v="-1095.26"/>
    <x v="0"/>
  </r>
  <r>
    <s v="24"/>
    <s v="052"/>
    <s v="0024"/>
    <s v="55"/>
    <s v="55"/>
    <s v="00000000"/>
    <s v="000000"/>
    <s v="05023"/>
    <s v="20170130"/>
    <s v="0001"/>
    <s v="0"/>
    <s v="20170130"/>
    <s v="10120101020100"/>
    <x v="1"/>
    <s v="0"/>
    <n v="196474"/>
    <n v="1964.74"/>
    <x v="0"/>
  </r>
  <r>
    <s v="24"/>
    <s v="052"/>
    <s v="0024"/>
    <s v="55"/>
    <s v="55"/>
    <s v="00000000"/>
    <s v="000000"/>
    <s v="05023"/>
    <s v="20170130"/>
    <s v="0001"/>
    <s v="0"/>
    <s v="20170130"/>
    <s v="10120101020100"/>
    <x v="0"/>
    <s v="0"/>
    <n v="112025"/>
    <n v="-1120.25"/>
    <x v="0"/>
  </r>
  <r>
    <s v="24"/>
    <s v="052"/>
    <s v="0024"/>
    <s v="55"/>
    <s v="55"/>
    <s v="00000000"/>
    <s v="000000"/>
    <s v="05023"/>
    <s v="20170130"/>
    <s v="0001"/>
    <s v="0"/>
    <s v="20170130"/>
    <s v="10120101020100"/>
    <x v="1"/>
    <s v="0"/>
    <n v="300000000"/>
    <n v="3000000"/>
    <x v="0"/>
  </r>
  <r>
    <s v="24"/>
    <s v="052"/>
    <s v="0024"/>
    <s v="55"/>
    <s v="55"/>
    <s v="00000000"/>
    <s v="000000"/>
    <s v="05023"/>
    <s v="20170130"/>
    <s v="0001"/>
    <s v="0"/>
    <s v="20170130"/>
    <s v="10120101020100"/>
    <x v="0"/>
    <s v="0"/>
    <n v="200000000"/>
    <n v="-2000000"/>
    <x v="0"/>
  </r>
  <r>
    <s v="24"/>
    <s v="052"/>
    <s v="0024"/>
    <s v="55"/>
    <s v="55"/>
    <s v="00000000"/>
    <s v="000000"/>
    <s v="05023"/>
    <s v="20170202"/>
    <s v="0001"/>
    <s v="0"/>
    <s v="20170202"/>
    <s v="10120101020100"/>
    <x v="1"/>
    <s v="0"/>
    <n v="347016"/>
    <n v="3470.16"/>
    <x v="1"/>
  </r>
  <r>
    <s v="24"/>
    <s v="052"/>
    <s v="0024"/>
    <s v="55"/>
    <s v="55"/>
    <s v="00000000"/>
    <s v="000000"/>
    <s v="05023"/>
    <s v="20170202"/>
    <s v="0001"/>
    <s v="0"/>
    <s v="20170202"/>
    <s v="10120101020100"/>
    <x v="0"/>
    <s v="0"/>
    <n v="312384"/>
    <n v="-3123.84"/>
    <x v="1"/>
  </r>
  <r>
    <s v="24"/>
    <s v="052"/>
    <s v="0024"/>
    <s v="55"/>
    <s v="55"/>
    <s v="00000000"/>
    <s v="000000"/>
    <s v="05023"/>
    <s v="20170203"/>
    <s v="0001"/>
    <s v="0"/>
    <s v="20170203"/>
    <s v="10120101020100"/>
    <x v="1"/>
    <s v="0"/>
    <n v="160946"/>
    <n v="1609.46"/>
    <x v="1"/>
  </r>
  <r>
    <s v="24"/>
    <s v="052"/>
    <s v="0024"/>
    <s v="55"/>
    <s v="55"/>
    <s v="00000000"/>
    <s v="000000"/>
    <s v="05023"/>
    <s v="20170203"/>
    <s v="0001"/>
    <s v="0"/>
    <s v="20170203"/>
    <s v="10120101020100"/>
    <x v="0"/>
    <s v="0"/>
    <n v="363688"/>
    <n v="-3636.88"/>
    <x v="1"/>
  </r>
  <r>
    <s v="24"/>
    <s v="052"/>
    <s v="0024"/>
    <s v="55"/>
    <s v="55"/>
    <s v="00000000"/>
    <s v="000000"/>
    <s v="05023"/>
    <s v="20170206"/>
    <s v="0001"/>
    <s v="0"/>
    <s v="20170206"/>
    <s v="10120101020100"/>
    <x v="1"/>
    <s v="0"/>
    <n v="206616"/>
    <n v="2066.16"/>
    <x v="1"/>
  </r>
  <r>
    <s v="24"/>
    <s v="052"/>
    <s v="0024"/>
    <s v="55"/>
    <s v="55"/>
    <s v="00000000"/>
    <s v="000000"/>
    <s v="05023"/>
    <s v="20170206"/>
    <s v="0001"/>
    <s v="0"/>
    <s v="20170206"/>
    <s v="10120101020100"/>
    <x v="1"/>
    <s v="0"/>
    <n v="32"/>
    <n v="0.32"/>
    <x v="1"/>
  </r>
  <r>
    <s v="24"/>
    <s v="052"/>
    <s v="0024"/>
    <s v="55"/>
    <s v="55"/>
    <s v="00000000"/>
    <s v="000000"/>
    <s v="05023"/>
    <s v="20170208"/>
    <s v="0001"/>
    <s v="0"/>
    <s v="20170208"/>
    <s v="10120101020100"/>
    <x v="1"/>
    <s v="0"/>
    <n v="88116"/>
    <n v="881.16"/>
    <x v="1"/>
  </r>
  <r>
    <s v="24"/>
    <s v="052"/>
    <s v="0024"/>
    <s v="55"/>
    <s v="55"/>
    <s v="00000000"/>
    <s v="000000"/>
    <s v="05023"/>
    <s v="20170208"/>
    <s v="0001"/>
    <s v="0"/>
    <s v="20170208"/>
    <s v="10120101020100"/>
    <x v="1"/>
    <s v="0"/>
    <n v="27348"/>
    <n v="273.48"/>
    <x v="1"/>
  </r>
  <r>
    <s v="24"/>
    <s v="052"/>
    <s v="0024"/>
    <s v="55"/>
    <s v="55"/>
    <s v="00000000"/>
    <s v="000000"/>
    <s v="05023"/>
    <s v="20170208"/>
    <s v="0001"/>
    <s v="0"/>
    <s v="20170208"/>
    <s v="10120101020100"/>
    <x v="0"/>
    <s v="0"/>
    <n v="9849371"/>
    <n v="0"/>
    <x v="2"/>
  </r>
  <r>
    <s v="24"/>
    <s v="052"/>
    <s v="0024"/>
    <s v="55"/>
    <s v="55"/>
    <s v="00000000"/>
    <s v="000000"/>
    <s v="05023"/>
    <s v="20170210"/>
    <s v="0001"/>
    <s v="0"/>
    <s v="20170210"/>
    <s v="10120101020100"/>
    <x v="1"/>
    <s v="0"/>
    <n v="113615"/>
    <n v="1136.1500000000001"/>
    <x v="1"/>
  </r>
  <r>
    <s v="24"/>
    <s v="052"/>
    <s v="0024"/>
    <s v="55"/>
    <s v="55"/>
    <s v="00000000"/>
    <s v="000000"/>
    <s v="05023"/>
    <s v="20170213"/>
    <s v="0001"/>
    <s v="0"/>
    <s v="20170213"/>
    <s v="10120101020100"/>
    <x v="0"/>
    <s v="0"/>
    <n v="4384"/>
    <n v="-43.84"/>
    <x v="1"/>
  </r>
  <r>
    <s v="24"/>
    <s v="052"/>
    <s v="0024"/>
    <s v="55"/>
    <s v="55"/>
    <s v="00000000"/>
    <s v="000000"/>
    <s v="05023"/>
    <s v="20170214"/>
    <s v="0001"/>
    <s v="0"/>
    <s v="20170214"/>
    <s v="10120101020100"/>
    <x v="0"/>
    <s v="0"/>
    <n v="9884"/>
    <n v="-98.84"/>
    <x v="1"/>
  </r>
  <r>
    <s v="24"/>
    <s v="052"/>
    <s v="0024"/>
    <s v="55"/>
    <s v="55"/>
    <s v="00000000"/>
    <s v="000000"/>
    <s v="05023"/>
    <s v="20170214"/>
    <s v="0001"/>
    <s v="0"/>
    <s v="20170214"/>
    <s v="10120101020100"/>
    <x v="1"/>
    <s v="0"/>
    <n v="9849371"/>
    <n v="0"/>
    <x v="2"/>
  </r>
  <r>
    <s v="24"/>
    <s v="052"/>
    <s v="0024"/>
    <s v="55"/>
    <s v="55"/>
    <s v="00000000"/>
    <s v="000000"/>
    <s v="05023"/>
    <s v="20170214"/>
    <s v="0001"/>
    <s v="0"/>
    <s v="20170214"/>
    <s v="10120101020100"/>
    <x v="0"/>
    <s v="0"/>
    <n v="107384"/>
    <n v="-1073.8399999999999"/>
    <x v="1"/>
  </r>
  <r>
    <s v="24"/>
    <s v="052"/>
    <s v="0024"/>
    <s v="55"/>
    <s v="55"/>
    <s v="00000000"/>
    <s v="000000"/>
    <s v="05023"/>
    <s v="20170220"/>
    <s v="0001"/>
    <s v="0"/>
    <s v="20170220"/>
    <s v="10120101020100"/>
    <x v="1"/>
    <s v="0"/>
    <n v="233581"/>
    <n v="2335.81"/>
    <x v="1"/>
  </r>
  <r>
    <s v="24"/>
    <s v="052"/>
    <s v="0024"/>
    <s v="55"/>
    <s v="55"/>
    <s v="00000000"/>
    <s v="000000"/>
    <s v="05023"/>
    <s v="20170221"/>
    <s v="0001"/>
    <s v="0"/>
    <s v="20170221"/>
    <s v="10120101020100"/>
    <x v="1"/>
    <s v="0"/>
    <n v="81963"/>
    <n v="819.63"/>
    <x v="1"/>
  </r>
  <r>
    <s v="24"/>
    <s v="052"/>
    <s v="0024"/>
    <s v="55"/>
    <s v="55"/>
    <s v="00000000"/>
    <s v="000000"/>
    <s v="05023"/>
    <s v="20170223"/>
    <s v="0001"/>
    <s v="0"/>
    <s v="20170223"/>
    <s v="10120101020100"/>
    <x v="1"/>
    <s v="0"/>
    <n v="224617"/>
    <n v="2246.17"/>
    <x v="1"/>
  </r>
  <r>
    <s v="24"/>
    <s v="052"/>
    <s v="0024"/>
    <s v="55"/>
    <s v="55"/>
    <s v="00000000"/>
    <s v="000000"/>
    <s v="05023"/>
    <s v="20170223"/>
    <s v="0001"/>
    <s v="0"/>
    <s v="20170223"/>
    <s v="10120101020100"/>
    <x v="0"/>
    <s v="0"/>
    <n v="415884"/>
    <n v="-4158.84"/>
    <x v="1"/>
  </r>
  <r>
    <s v="24"/>
    <s v="052"/>
    <s v="0024"/>
    <s v="55"/>
    <s v="55"/>
    <s v="00000000"/>
    <s v="000000"/>
    <s v="05023"/>
    <s v="20170224"/>
    <s v="0001"/>
    <s v="0"/>
    <s v="20170224"/>
    <s v="10120101020100"/>
    <x v="1"/>
    <s v="0"/>
    <n v="59632"/>
    <n v="596.32000000000005"/>
    <x v="1"/>
  </r>
  <r>
    <s v="24"/>
    <s v="052"/>
    <s v="0024"/>
    <s v="55"/>
    <s v="55"/>
    <s v="00000000"/>
    <s v="000000"/>
    <s v="05023"/>
    <s v="20170224"/>
    <s v="0001"/>
    <s v="0"/>
    <s v="20170224"/>
    <s v="10120101020100"/>
    <x v="0"/>
    <s v="0"/>
    <n v="49309395"/>
    <n v="-493093.95"/>
    <x v="1"/>
  </r>
  <r>
    <s v="24"/>
    <s v="052"/>
    <s v="0024"/>
    <s v="55"/>
    <s v="55"/>
    <s v="00000000"/>
    <s v="000000"/>
    <s v="05023"/>
    <s v="20170302"/>
    <s v="0001"/>
    <s v="0"/>
    <s v="20170302"/>
    <s v="10120101020100"/>
    <x v="1"/>
    <s v="0"/>
    <n v="41165"/>
    <n v="411.65"/>
    <x v="3"/>
  </r>
  <r>
    <s v="24"/>
    <s v="052"/>
    <s v="0024"/>
    <s v="55"/>
    <s v="55"/>
    <s v="00000000"/>
    <s v="000000"/>
    <s v="05023"/>
    <s v="20170302"/>
    <s v="0001"/>
    <s v="0"/>
    <s v="20170302"/>
    <s v="10120101020100"/>
    <x v="1"/>
    <s v="0"/>
    <n v="62691"/>
    <n v="626.91"/>
    <x v="3"/>
  </r>
  <r>
    <s v="24"/>
    <s v="052"/>
    <s v="0024"/>
    <s v="55"/>
    <s v="55"/>
    <s v="00000000"/>
    <s v="000000"/>
    <s v="05023"/>
    <s v="20170303"/>
    <s v="0001"/>
    <s v="0"/>
    <s v="20170303"/>
    <s v="10120101020100"/>
    <x v="0"/>
    <s v="0"/>
    <n v="61760"/>
    <n v="-617.6"/>
    <x v="3"/>
  </r>
  <r>
    <s v="24"/>
    <s v="052"/>
    <s v="0024"/>
    <s v="55"/>
    <s v="55"/>
    <s v="00000000"/>
    <s v="000000"/>
    <s v="05023"/>
    <s v="20170306"/>
    <s v="0001"/>
    <s v="0"/>
    <s v="20170306"/>
    <s v="10120101020100"/>
    <x v="1"/>
    <s v="0"/>
    <n v="184192"/>
    <n v="1841.92"/>
    <x v="3"/>
  </r>
  <r>
    <s v="24"/>
    <s v="052"/>
    <s v="0024"/>
    <s v="55"/>
    <s v="55"/>
    <s v="00000000"/>
    <s v="000000"/>
    <s v="05023"/>
    <s v="20170309"/>
    <s v="0001"/>
    <s v="0"/>
    <s v="20170309"/>
    <s v="10120101020100"/>
    <x v="1"/>
    <s v="0"/>
    <n v="136039"/>
    <n v="1360.39"/>
    <x v="3"/>
  </r>
  <r>
    <s v="24"/>
    <s v="052"/>
    <s v="0024"/>
    <s v="55"/>
    <s v="55"/>
    <s v="00000000"/>
    <s v="000000"/>
    <s v="05023"/>
    <s v="20170310"/>
    <s v="0001"/>
    <s v="0"/>
    <s v="20170310"/>
    <s v="10120101020100"/>
    <x v="0"/>
    <s v="0"/>
    <n v="105307"/>
    <n v="-1053.07"/>
    <x v="3"/>
  </r>
  <r>
    <s v="24"/>
    <s v="052"/>
    <s v="0024"/>
    <s v="55"/>
    <s v="55"/>
    <s v="00000000"/>
    <s v="000000"/>
    <s v="05023"/>
    <s v="20170310"/>
    <s v="0001"/>
    <s v="0"/>
    <s v="20170310"/>
    <s v="10120101020100"/>
    <x v="0"/>
    <s v="0"/>
    <n v="54461"/>
    <n v="-544.61"/>
    <x v="3"/>
  </r>
  <r>
    <s v="24"/>
    <s v="052"/>
    <s v="0024"/>
    <s v="55"/>
    <s v="55"/>
    <s v="00000000"/>
    <s v="000000"/>
    <s v="05023"/>
    <s v="20170313"/>
    <s v="0001"/>
    <s v="0"/>
    <s v="20170313"/>
    <s v="10120101020100"/>
    <x v="0"/>
    <s v="0"/>
    <n v="46307"/>
    <n v="-463.07"/>
    <x v="3"/>
  </r>
  <r>
    <s v="24"/>
    <s v="052"/>
    <s v="0024"/>
    <s v="55"/>
    <s v="55"/>
    <s v="00000000"/>
    <s v="000000"/>
    <s v="05023"/>
    <s v="20170314"/>
    <s v="0001"/>
    <s v="0"/>
    <s v="20170314"/>
    <s v="10120101020100"/>
    <x v="1"/>
    <s v="0"/>
    <n v="27192"/>
    <n v="271.92"/>
    <x v="3"/>
  </r>
  <r>
    <s v="24"/>
    <s v="052"/>
    <s v="0024"/>
    <s v="55"/>
    <s v="55"/>
    <s v="00000000"/>
    <s v="000000"/>
    <s v="05023"/>
    <s v="20170315"/>
    <s v="0001"/>
    <s v="0"/>
    <s v="20170315"/>
    <s v="10120101020100"/>
    <x v="0"/>
    <s v="0"/>
    <n v="107807"/>
    <n v="-1078.07"/>
    <x v="3"/>
  </r>
  <r>
    <s v="24"/>
    <s v="052"/>
    <s v="0024"/>
    <s v="55"/>
    <s v="55"/>
    <s v="00000000"/>
    <s v="000000"/>
    <s v="05023"/>
    <s v="20170316"/>
    <s v="0001"/>
    <s v="0"/>
    <s v="20170316"/>
    <s v="10120101020100"/>
    <x v="1"/>
    <s v="0"/>
    <n v="49692"/>
    <n v="496.92"/>
    <x v="3"/>
  </r>
  <r>
    <s v="24"/>
    <s v="052"/>
    <s v="0024"/>
    <s v="55"/>
    <s v="55"/>
    <s v="00000000"/>
    <s v="000000"/>
    <s v="05023"/>
    <s v="20170317"/>
    <s v="0001"/>
    <s v="0"/>
    <s v="20170317"/>
    <s v="10120101020100"/>
    <x v="1"/>
    <s v="0"/>
    <n v="72693"/>
    <n v="726.93"/>
    <x v="3"/>
  </r>
  <r>
    <s v="24"/>
    <s v="052"/>
    <s v="0024"/>
    <s v="55"/>
    <s v="55"/>
    <s v="00000000"/>
    <s v="000000"/>
    <s v="05023"/>
    <s v="20170320"/>
    <s v="0001"/>
    <s v="0"/>
    <s v="20170320"/>
    <s v="10120101020100"/>
    <x v="1"/>
    <s v="0"/>
    <n v="95692"/>
    <n v="956.92"/>
    <x v="3"/>
  </r>
  <r>
    <s v="24"/>
    <s v="052"/>
    <s v="0024"/>
    <s v="55"/>
    <s v="55"/>
    <s v="00000000"/>
    <s v="000000"/>
    <s v="05023"/>
    <s v="20170321"/>
    <s v="0001"/>
    <s v="0"/>
    <s v="20170321"/>
    <s v="10120101020100"/>
    <x v="0"/>
    <s v="0"/>
    <n v="181308"/>
    <n v="-1813.08"/>
    <x v="3"/>
  </r>
  <r>
    <s v="24"/>
    <s v="052"/>
    <s v="0024"/>
    <s v="55"/>
    <s v="55"/>
    <s v="00000000"/>
    <s v="000000"/>
    <s v="05023"/>
    <s v="20170323"/>
    <s v="0001"/>
    <s v="0"/>
    <s v="20170323"/>
    <s v="10120101020100"/>
    <x v="1"/>
    <s v="0"/>
    <n v="214192"/>
    <n v="2141.92"/>
    <x v="3"/>
  </r>
  <r>
    <s v="24"/>
    <s v="052"/>
    <s v="0024"/>
    <s v="55"/>
    <s v="55"/>
    <s v="00000000"/>
    <s v="000000"/>
    <s v="05023"/>
    <s v="20170323"/>
    <s v="0001"/>
    <s v="0"/>
    <s v="20170323"/>
    <s v="10120101020100"/>
    <x v="0"/>
    <s v="0"/>
    <n v="57078"/>
    <n v="-570.78"/>
    <x v="3"/>
  </r>
  <r>
    <s v="24"/>
    <s v="052"/>
    <s v="0024"/>
    <s v="55"/>
    <s v="55"/>
    <s v="00000000"/>
    <s v="000000"/>
    <s v="05023"/>
    <s v="20170324"/>
    <s v="0001"/>
    <s v="0"/>
    <s v="20170324"/>
    <s v="10120101020100"/>
    <x v="1"/>
    <s v="0"/>
    <n v="114156"/>
    <n v="1141.56"/>
    <x v="3"/>
  </r>
  <r>
    <s v="24"/>
    <s v="052"/>
    <s v="0024"/>
    <s v="55"/>
    <s v="55"/>
    <s v="00000000"/>
    <s v="000000"/>
    <s v="05023"/>
    <s v="20170324"/>
    <s v="0001"/>
    <s v="0"/>
    <s v="20170324"/>
    <s v="10120101020100"/>
    <x v="0"/>
    <s v="0"/>
    <n v="163308"/>
    <n v="-1633.08"/>
    <x v="3"/>
  </r>
  <r>
    <s v="24"/>
    <s v="052"/>
    <s v="0024"/>
    <s v="55"/>
    <s v="55"/>
    <s v="00000000"/>
    <s v="000000"/>
    <s v="05023"/>
    <s v="20170327"/>
    <s v="0001"/>
    <s v="0"/>
    <s v="20170327"/>
    <s v="10120101020100"/>
    <x v="0"/>
    <s v="0"/>
    <n v="138308"/>
    <n v="-1383.08"/>
    <x v="3"/>
  </r>
  <r>
    <s v="24"/>
    <s v="052"/>
    <s v="0024"/>
    <s v="55"/>
    <s v="55"/>
    <s v="00000000"/>
    <s v="000000"/>
    <s v="05023"/>
    <s v="20170328"/>
    <s v="0001"/>
    <s v="0"/>
    <s v="20170328"/>
    <s v="10120101020100"/>
    <x v="1"/>
    <s v="0"/>
    <n v="77725"/>
    <n v="777.25"/>
    <x v="3"/>
  </r>
  <r>
    <s v="24"/>
    <s v="052"/>
    <s v="0024"/>
    <s v="55"/>
    <s v="55"/>
    <s v="00000000"/>
    <s v="000000"/>
    <s v="05023"/>
    <s v="20170329"/>
    <s v="0001"/>
    <s v="0"/>
    <s v="20170329"/>
    <s v="10120101020100"/>
    <x v="1"/>
    <s v="0"/>
    <n v="209192"/>
    <n v="2091.92"/>
    <x v="3"/>
  </r>
  <r>
    <s v="24"/>
    <s v="052"/>
    <s v="0024"/>
    <s v="55"/>
    <s v="55"/>
    <s v="00000000"/>
    <s v="000000"/>
    <s v="05023"/>
    <s v="20170330"/>
    <s v="0001"/>
    <s v="0"/>
    <s v="20170330"/>
    <s v="10120101020100"/>
    <x v="1"/>
    <s v="0"/>
    <n v="87546"/>
    <n v="875.46"/>
    <x v="3"/>
  </r>
  <r>
    <s v="24"/>
    <s v="052"/>
    <s v="0024"/>
    <s v="55"/>
    <s v="55"/>
    <s v="00000000"/>
    <s v="000000"/>
    <s v="05023"/>
    <s v="20170331"/>
    <s v="0001"/>
    <s v="0"/>
    <s v="20170331"/>
    <s v="10120101020100"/>
    <x v="0"/>
    <s v="0"/>
    <n v="121808"/>
    <n v="-1218.08"/>
    <x v="3"/>
  </r>
  <r>
    <s v="24"/>
    <s v="052"/>
    <s v="0024"/>
    <s v="55"/>
    <s v="55"/>
    <s v="00000000"/>
    <s v="000000"/>
    <s v="05023"/>
    <s v="20170307"/>
    <s v="0001"/>
    <s v="0"/>
    <s v="20170307"/>
    <s v="10120101020100"/>
    <x v="1"/>
    <s v="0"/>
    <n v="5807"/>
    <n v="58.07"/>
    <x v="3"/>
  </r>
  <r>
    <s v="24"/>
    <s v="052"/>
    <s v="0024"/>
    <s v="55"/>
    <s v="55"/>
    <s v="00000000"/>
    <s v="000000"/>
    <s v="05023"/>
    <s v="20170309"/>
    <s v="0001"/>
    <s v="0"/>
    <s v="20170309"/>
    <s v="10120101020100"/>
    <x v="1"/>
    <s v="0"/>
    <n v="54461"/>
    <n v="544.61"/>
    <x v="3"/>
  </r>
  <r>
    <s v="24"/>
    <s v="052"/>
    <s v="0024"/>
    <s v="55"/>
    <s v="55"/>
    <s v="00000000"/>
    <s v="000000"/>
    <s v="05023"/>
    <s v="20170403"/>
    <s v="0001"/>
    <s v="0"/>
    <s v="20170403"/>
    <s v="10120101020100"/>
    <x v="1"/>
    <s v="0"/>
    <n v="169693"/>
    <n v="1696.93"/>
    <x v="4"/>
  </r>
  <r>
    <s v="24"/>
    <s v="052"/>
    <s v="0024"/>
    <s v="55"/>
    <s v="55"/>
    <s v="00000000"/>
    <s v="000000"/>
    <s v="05023"/>
    <s v="20170404"/>
    <s v="0001"/>
    <s v="0"/>
    <s v="20170404"/>
    <s v="10120101020100"/>
    <x v="1"/>
    <s v="0"/>
    <n v="50000000"/>
    <n v="500000"/>
    <x v="4"/>
  </r>
  <r>
    <s v="24"/>
    <s v="052"/>
    <s v="0024"/>
    <s v="55"/>
    <s v="55"/>
    <s v="00000000"/>
    <s v="000000"/>
    <s v="05023"/>
    <s v="20170404"/>
    <s v="0001"/>
    <s v="0"/>
    <s v="20170404"/>
    <s v="10120101020100"/>
    <x v="0"/>
    <s v="0"/>
    <n v="99808"/>
    <n v="-998.08"/>
    <x v="4"/>
  </r>
  <r>
    <s v="24"/>
    <s v="052"/>
    <s v="0024"/>
    <s v="55"/>
    <s v="55"/>
    <s v="00000000"/>
    <s v="000000"/>
    <s v="05023"/>
    <s v="20170405"/>
    <s v="0001"/>
    <s v="0"/>
    <s v="20170405"/>
    <s v="10120101020100"/>
    <x v="1"/>
    <s v="0"/>
    <n v="103868"/>
    <n v="1038.68"/>
    <x v="4"/>
  </r>
  <r>
    <s v="24"/>
    <s v="052"/>
    <s v="0024"/>
    <s v="55"/>
    <s v="55"/>
    <s v="00000000"/>
    <s v="000000"/>
    <s v="05023"/>
    <s v="20170405"/>
    <s v="0001"/>
    <s v="0"/>
    <s v="20170405"/>
    <s v="10120101020100"/>
    <x v="1"/>
    <s v="0"/>
    <n v="15000000"/>
    <m/>
    <x v="4"/>
  </r>
  <r>
    <s v="24"/>
    <s v="052"/>
    <s v="0024"/>
    <s v="55"/>
    <s v="55"/>
    <s v="00000000"/>
    <s v="000000"/>
    <s v="05023"/>
    <s v="20170405"/>
    <s v="0001"/>
    <s v="0"/>
    <s v="20170405"/>
    <s v="10120101020100"/>
    <x v="0"/>
    <s v="0"/>
    <n v="50944"/>
    <n v="-509.44"/>
    <x v="4"/>
  </r>
  <r>
    <s v="24"/>
    <s v="052"/>
    <s v="0024"/>
    <s v="55"/>
    <s v="55"/>
    <s v="00000000"/>
    <s v="000000"/>
    <s v="05023"/>
    <s v="20170406"/>
    <s v="0001"/>
    <s v="0"/>
    <s v="20170406"/>
    <s v="10120101020100"/>
    <x v="1"/>
    <s v="0"/>
    <n v="332846"/>
    <n v="3328.46"/>
    <x v="4"/>
  </r>
  <r>
    <s v="24"/>
    <s v="052"/>
    <s v="0024"/>
    <s v="55"/>
    <s v="55"/>
    <s v="00000000"/>
    <s v="000000"/>
    <s v="05023"/>
    <s v="20170406"/>
    <s v="0001"/>
    <s v="0"/>
    <s v="20170406"/>
    <s v="10120101020100"/>
    <x v="0"/>
    <s v="0"/>
    <n v="15000000"/>
    <m/>
    <x v="4"/>
  </r>
  <r>
    <s v="24"/>
    <s v="052"/>
    <s v="0024"/>
    <s v="55"/>
    <s v="55"/>
    <s v="00000000"/>
    <s v="000000"/>
    <s v="05023"/>
    <s v="20170406"/>
    <s v="0001"/>
    <s v="0"/>
    <s v="20170406"/>
    <s v="10120101020100"/>
    <x v="0"/>
    <s v="0"/>
    <n v="100402824"/>
    <n v="-1004028.24"/>
    <x v="4"/>
  </r>
  <r>
    <s v="24"/>
    <s v="052"/>
    <s v="0024"/>
    <s v="55"/>
    <s v="55"/>
    <s v="00000000"/>
    <s v="000000"/>
    <s v="05023"/>
    <s v="20170407"/>
    <s v="0001"/>
    <s v="0"/>
    <s v="20170407"/>
    <s v="10120101020100"/>
    <x v="0"/>
    <s v="0"/>
    <n v="120621"/>
    <n v="-1206.21"/>
    <x v="4"/>
  </r>
  <r>
    <s v="24"/>
    <s v="052"/>
    <s v="0024"/>
    <s v="55"/>
    <s v="55"/>
    <s v="00000000"/>
    <s v="000000"/>
    <s v="05023"/>
    <s v="20170410"/>
    <s v="0001"/>
    <s v="0"/>
    <s v="20170410"/>
    <s v="10120101020100"/>
    <x v="1"/>
    <s v="0"/>
    <n v="80380"/>
    <n v="803.8"/>
    <x v="4"/>
  </r>
  <r>
    <s v="24"/>
    <s v="052"/>
    <s v="0024"/>
    <s v="55"/>
    <s v="55"/>
    <s v="00000000"/>
    <s v="000000"/>
    <s v="05023"/>
    <s v="20170412"/>
    <s v="0001"/>
    <s v="0"/>
    <s v="20170412"/>
    <s v="10120101020100"/>
    <x v="1"/>
    <s v="0"/>
    <n v="207820"/>
    <n v="2078.1999999999998"/>
    <x v="4"/>
  </r>
  <r>
    <s v="24"/>
    <s v="052"/>
    <s v="0024"/>
    <s v="55"/>
    <s v="55"/>
    <s v="00000000"/>
    <s v="000000"/>
    <s v="05023"/>
    <s v="20170418"/>
    <s v="0001"/>
    <s v="0"/>
    <s v="20170418"/>
    <s v="10120101020100"/>
    <x v="1"/>
    <s v="0"/>
    <n v="52880"/>
    <n v="528.79999999999995"/>
    <x v="4"/>
  </r>
  <r>
    <s v="24"/>
    <s v="052"/>
    <s v="0024"/>
    <s v="55"/>
    <s v="55"/>
    <s v="00000000"/>
    <s v="000000"/>
    <s v="05023"/>
    <s v="20170418"/>
    <s v="0001"/>
    <s v="0"/>
    <s v="20170418"/>
    <s v="10120101020100"/>
    <x v="0"/>
    <s v="0"/>
    <n v="15922"/>
    <n v="-159.22"/>
    <x v="4"/>
  </r>
  <r>
    <s v="24"/>
    <s v="052"/>
    <s v="0024"/>
    <s v="55"/>
    <s v="55"/>
    <s v="00000000"/>
    <s v="000000"/>
    <s v="05023"/>
    <s v="20170419"/>
    <s v="0001"/>
    <s v="0"/>
    <s v="20170419"/>
    <s v="10120101020100"/>
    <x v="1"/>
    <s v="0"/>
    <n v="80019"/>
    <n v="800.19"/>
    <x v="4"/>
  </r>
  <r>
    <s v="24"/>
    <s v="052"/>
    <s v="0024"/>
    <s v="55"/>
    <s v="55"/>
    <s v="00000000"/>
    <s v="000000"/>
    <s v="05023"/>
    <s v="20170419"/>
    <s v="0001"/>
    <s v="0"/>
    <s v="20170419"/>
    <s v="10120101020100"/>
    <x v="0"/>
    <s v="0"/>
    <n v="216120"/>
    <n v="-2161.1999999999998"/>
    <x v="4"/>
  </r>
  <r>
    <s v="24"/>
    <s v="052"/>
    <s v="0024"/>
    <s v="55"/>
    <s v="55"/>
    <s v="00000000"/>
    <s v="000000"/>
    <s v="05023"/>
    <s v="20170420"/>
    <s v="0001"/>
    <s v="0"/>
    <s v="20170420"/>
    <s v="10120101020100"/>
    <x v="1"/>
    <s v="0"/>
    <n v="145380"/>
    <n v="1453.8"/>
    <x v="4"/>
  </r>
  <r>
    <s v="24"/>
    <s v="052"/>
    <s v="0024"/>
    <s v="55"/>
    <s v="55"/>
    <s v="00000000"/>
    <s v="000000"/>
    <s v="05023"/>
    <s v="20170421"/>
    <s v="0001"/>
    <s v="0"/>
    <s v="20170421"/>
    <s v="10120101020100"/>
    <x v="1"/>
    <s v="0"/>
    <n v="33380"/>
    <n v="333.8"/>
    <x v="4"/>
  </r>
  <r>
    <s v="24"/>
    <s v="052"/>
    <s v="0024"/>
    <s v="55"/>
    <s v="55"/>
    <s v="00000000"/>
    <s v="000000"/>
    <s v="05023"/>
    <s v="20170424"/>
    <s v="0001"/>
    <s v="0"/>
    <s v="20170424"/>
    <s v="10120101020100"/>
    <x v="0"/>
    <s v="0"/>
    <n v="195620"/>
    <n v="-1956.2"/>
    <x v="4"/>
  </r>
  <r>
    <s v="24"/>
    <s v="052"/>
    <s v="0024"/>
    <s v="55"/>
    <s v="55"/>
    <s v="00000000"/>
    <s v="000000"/>
    <s v="05023"/>
    <s v="20170425"/>
    <s v="0001"/>
    <s v="0"/>
    <s v="20170425"/>
    <s v="10120101020100"/>
    <x v="1"/>
    <s v="0"/>
    <n v="209378"/>
    <n v="2093.7800000000002"/>
    <x v="4"/>
  </r>
  <r>
    <s v="24"/>
    <s v="052"/>
    <s v="0024"/>
    <s v="55"/>
    <s v="55"/>
    <s v="00000000"/>
    <s v="000000"/>
    <s v="05023"/>
    <s v="20170426"/>
    <s v="0001"/>
    <s v="0"/>
    <s v="20170426"/>
    <s v="10120101020100"/>
    <x v="1"/>
    <s v="0"/>
    <n v="116140"/>
    <n v="1161.4000000000001"/>
    <x v="4"/>
  </r>
  <r>
    <s v="24"/>
    <s v="052"/>
    <s v="0024"/>
    <s v="55"/>
    <s v="55"/>
    <s v="00000000"/>
    <s v="000000"/>
    <s v="05023"/>
    <s v="20170427"/>
    <s v="0001"/>
    <s v="0"/>
    <s v="20170427"/>
    <s v="10120101020100"/>
    <x v="0"/>
    <s v="0"/>
    <n v="88620"/>
    <n v="-886.2"/>
    <x v="4"/>
  </r>
  <r>
    <s v="24"/>
    <s v="052"/>
    <s v="0024"/>
    <s v="55"/>
    <s v="55"/>
    <s v="00000000"/>
    <s v="000000"/>
    <s v="05023"/>
    <s v="20170428"/>
    <s v="0001"/>
    <s v="0"/>
    <s v="20170428"/>
    <s v="10120101020100"/>
    <x v="1"/>
    <s v="0"/>
    <n v="27380"/>
    <n v="273.8"/>
    <x v="4"/>
  </r>
  <r>
    <s v="24"/>
    <s v="052"/>
    <s v="0024"/>
    <s v="55"/>
    <s v="55"/>
    <s v="00000000"/>
    <s v="000000"/>
    <s v="05023"/>
    <s v="20170428"/>
    <s v="0001"/>
    <s v="0"/>
    <s v="20170428"/>
    <s v="10120101020100"/>
    <x v="0"/>
    <s v="0"/>
    <n v="35121"/>
    <n v="-351.21"/>
    <x v="4"/>
  </r>
  <r>
    <s v="24"/>
    <s v="052"/>
    <s v="0024"/>
    <s v="55"/>
    <s v="55"/>
    <s v="00000000"/>
    <s v="000000"/>
    <s v="05023"/>
    <s v="20170504"/>
    <s v="0001"/>
    <s v="0"/>
    <s v="20170504"/>
    <s v="10120101020100"/>
    <x v="1"/>
    <s v="0"/>
    <n v="107391"/>
    <n v="1073.9100000000001"/>
    <x v="5"/>
  </r>
  <r>
    <s v="24"/>
    <s v="052"/>
    <s v="0024"/>
    <s v="55"/>
    <s v="55"/>
    <s v="00000000"/>
    <s v="000000"/>
    <s v="05023"/>
    <s v="20170504"/>
    <s v="0001"/>
    <s v="0"/>
    <s v="20170504"/>
    <s v="10120101020100"/>
    <x v="1"/>
    <s v="0"/>
    <n v="30000000"/>
    <n v="300000"/>
    <x v="5"/>
  </r>
  <r>
    <s v="24"/>
    <s v="052"/>
    <s v="0024"/>
    <s v="55"/>
    <s v="55"/>
    <s v="00000000"/>
    <s v="000000"/>
    <s v="05023"/>
    <s v="20170505"/>
    <s v="0001"/>
    <s v="0"/>
    <s v="20170505"/>
    <s v="10120101020100"/>
    <x v="1"/>
    <s v="0"/>
    <n v="134800"/>
    <n v="1348"/>
    <x v="5"/>
  </r>
  <r>
    <s v="24"/>
    <s v="052"/>
    <s v="0024"/>
    <s v="55"/>
    <s v="55"/>
    <s v="00000000"/>
    <s v="000000"/>
    <s v="05023"/>
    <s v="20170505"/>
    <s v="0001"/>
    <s v="0"/>
    <s v="20170505"/>
    <s v="10120101020100"/>
    <x v="1"/>
    <s v="0"/>
    <n v="289542"/>
    <n v="2895.42"/>
    <x v="5"/>
  </r>
  <r>
    <s v="24"/>
    <s v="052"/>
    <s v="0024"/>
    <s v="55"/>
    <s v="55"/>
    <s v="00000000"/>
    <s v="000000"/>
    <s v="05023"/>
    <s v="20170508"/>
    <s v="0001"/>
    <s v="0"/>
    <s v="20170508"/>
    <s v="10120101020100"/>
    <x v="1"/>
    <s v="0"/>
    <n v="69282"/>
    <n v="692.82"/>
    <x v="5"/>
  </r>
  <r>
    <s v="24"/>
    <s v="052"/>
    <s v="0024"/>
    <s v="55"/>
    <s v="55"/>
    <s v="00000000"/>
    <s v="000000"/>
    <s v="05023"/>
    <s v="20170509"/>
    <s v="0001"/>
    <s v="0"/>
    <s v="20170509"/>
    <s v="10120101020100"/>
    <x v="1"/>
    <s v="0"/>
    <n v="223838"/>
    <n v="2238.38"/>
    <x v="5"/>
  </r>
  <r>
    <s v="24"/>
    <s v="052"/>
    <s v="0024"/>
    <s v="55"/>
    <s v="55"/>
    <s v="00000000"/>
    <s v="000000"/>
    <s v="05023"/>
    <s v="20170510"/>
    <s v="0001"/>
    <s v="0"/>
    <s v="20170510"/>
    <s v="10120101020100"/>
    <x v="0"/>
    <s v="0"/>
    <n v="414297"/>
    <n v="-4142.97"/>
    <x v="5"/>
  </r>
  <r>
    <s v="24"/>
    <s v="052"/>
    <s v="0024"/>
    <s v="55"/>
    <s v="55"/>
    <s v="00000000"/>
    <s v="000000"/>
    <s v="05023"/>
    <s v="20170511"/>
    <s v="0001"/>
    <s v="0"/>
    <s v="20170511"/>
    <s v="10120101020100"/>
    <x v="1"/>
    <s v="0"/>
    <n v="90433"/>
    <n v="904.33"/>
    <x v="5"/>
  </r>
  <r>
    <s v="24"/>
    <s v="052"/>
    <s v="0024"/>
    <s v="55"/>
    <s v="55"/>
    <s v="00000000"/>
    <s v="000000"/>
    <s v="05023"/>
    <s v="20170512"/>
    <s v="0001"/>
    <s v="0"/>
    <s v="20170512"/>
    <s v="10120101020100"/>
    <x v="1"/>
    <s v="0"/>
    <n v="67434"/>
    <n v="674.34"/>
    <x v="5"/>
  </r>
  <r>
    <s v="24"/>
    <s v="052"/>
    <s v="0024"/>
    <s v="55"/>
    <s v="55"/>
    <s v="00000000"/>
    <s v="000000"/>
    <s v="05023"/>
    <s v="20170515"/>
    <s v="0001"/>
    <s v="0"/>
    <s v="20170515"/>
    <s v="10120101020100"/>
    <x v="1"/>
    <s v="0"/>
    <n v="80535"/>
    <n v="805.35"/>
    <x v="5"/>
  </r>
  <r>
    <s v="24"/>
    <s v="052"/>
    <s v="0024"/>
    <s v="55"/>
    <s v="55"/>
    <s v="00000000"/>
    <s v="000000"/>
    <s v="05023"/>
    <s v="20170516"/>
    <s v="0001"/>
    <s v="0"/>
    <s v="20170516"/>
    <s v="10120101020100"/>
    <x v="0"/>
    <s v="0"/>
    <n v="67666"/>
    <n v="-676.66"/>
    <x v="5"/>
  </r>
  <r>
    <s v="24"/>
    <s v="052"/>
    <s v="0024"/>
    <s v="55"/>
    <s v="55"/>
    <s v="00000000"/>
    <s v="000000"/>
    <s v="05023"/>
    <s v="20170517"/>
    <s v="0001"/>
    <s v="0"/>
    <s v="20170517"/>
    <s v="10120101020100"/>
    <x v="1"/>
    <s v="0"/>
    <n v="50000000"/>
    <n v="500000"/>
    <x v="5"/>
  </r>
  <r>
    <s v="24"/>
    <s v="052"/>
    <s v="0024"/>
    <s v="55"/>
    <s v="55"/>
    <s v="00000000"/>
    <s v="000000"/>
    <s v="05023"/>
    <s v="20170517"/>
    <s v="0001"/>
    <s v="0"/>
    <s v="20170517"/>
    <s v="10120101020100"/>
    <x v="0"/>
    <s v="0"/>
    <n v="22174"/>
    <n v="-221.74"/>
    <x v="5"/>
  </r>
  <r>
    <s v="24"/>
    <s v="052"/>
    <s v="0024"/>
    <s v="55"/>
    <s v="55"/>
    <s v="00000000"/>
    <s v="000000"/>
    <s v="05023"/>
    <s v="20170518"/>
    <s v="0001"/>
    <s v="0"/>
    <s v="20170518"/>
    <s v="10120101020100"/>
    <x v="1"/>
    <s v="0"/>
    <n v="456930"/>
    <n v="4569.3"/>
    <x v="5"/>
  </r>
  <r>
    <s v="24"/>
    <s v="052"/>
    <s v="0024"/>
    <s v="55"/>
    <s v="55"/>
    <s v="00000000"/>
    <s v="000000"/>
    <s v="05023"/>
    <s v="20170519"/>
    <s v="0001"/>
    <s v="0"/>
    <s v="20170519"/>
    <s v="10120101020100"/>
    <x v="0"/>
    <s v="0"/>
    <n v="105356"/>
    <n v="-1053.56"/>
    <x v="5"/>
  </r>
  <r>
    <s v="24"/>
    <s v="052"/>
    <s v="0024"/>
    <s v="55"/>
    <s v="55"/>
    <s v="00000000"/>
    <s v="000000"/>
    <s v="05023"/>
    <s v="20170519"/>
    <s v="0001"/>
    <s v="0"/>
    <s v="20170519"/>
    <s v="10120101020100"/>
    <x v="0"/>
    <s v="0"/>
    <n v="20397306"/>
    <n v="-203973.06"/>
    <x v="5"/>
  </r>
  <r>
    <s v="24"/>
    <s v="052"/>
    <s v="0024"/>
    <s v="55"/>
    <s v="55"/>
    <s v="00000000"/>
    <s v="000000"/>
    <s v="05023"/>
    <s v="20170522"/>
    <s v="0001"/>
    <s v="0"/>
    <s v="20170522"/>
    <s v="10120101020100"/>
    <x v="0"/>
    <s v="0"/>
    <n v="258780"/>
    <n v="-2587.8000000000002"/>
    <x v="5"/>
  </r>
  <r>
    <s v="24"/>
    <s v="052"/>
    <s v="0024"/>
    <s v="55"/>
    <s v="55"/>
    <s v="00000000"/>
    <s v="000000"/>
    <s v="05023"/>
    <s v="20170523"/>
    <s v="0001"/>
    <s v="0"/>
    <s v="20170523"/>
    <s v="10120101020100"/>
    <x v="1"/>
    <s v="0"/>
    <n v="818643"/>
    <n v="8186.43"/>
    <x v="5"/>
  </r>
  <r>
    <s v="24"/>
    <s v="052"/>
    <s v="0024"/>
    <s v="55"/>
    <s v="55"/>
    <s v="00000000"/>
    <s v="000000"/>
    <s v="05023"/>
    <s v="20170524"/>
    <s v="0001"/>
    <s v="0"/>
    <s v="20170524"/>
    <s v="10120101020100"/>
    <x v="1"/>
    <s v="0"/>
    <n v="10000000"/>
    <n v="100000"/>
    <x v="5"/>
  </r>
  <r>
    <s v="24"/>
    <s v="052"/>
    <s v="0024"/>
    <s v="55"/>
    <s v="55"/>
    <s v="00000000"/>
    <s v="000000"/>
    <s v="05023"/>
    <s v="20170524"/>
    <s v="0001"/>
    <s v="0"/>
    <s v="20170524"/>
    <s v="10120101020100"/>
    <x v="0"/>
    <s v="0"/>
    <n v="12273"/>
    <n v="-122.73"/>
    <x v="5"/>
  </r>
  <r>
    <s v="24"/>
    <s v="052"/>
    <s v="0024"/>
    <s v="55"/>
    <s v="55"/>
    <s v="00000000"/>
    <s v="000000"/>
    <s v="05023"/>
    <s v="20170525"/>
    <s v="0001"/>
    <s v="0"/>
    <s v="20170525"/>
    <s v="10120101020100"/>
    <x v="0"/>
    <s v="0"/>
    <n v="378704"/>
    <n v="-3787.04"/>
    <x v="5"/>
  </r>
  <r>
    <s v="24"/>
    <s v="052"/>
    <s v="0024"/>
    <s v="55"/>
    <s v="55"/>
    <s v="00000000"/>
    <s v="000000"/>
    <s v="05023"/>
    <s v="20170525"/>
    <s v="0001"/>
    <s v="0"/>
    <s v="20170525"/>
    <s v="10120101020100"/>
    <x v="0"/>
    <s v="0"/>
    <n v="10000000"/>
    <m/>
    <x v="5"/>
  </r>
  <r>
    <s v="24"/>
    <s v="052"/>
    <s v="0024"/>
    <s v="55"/>
    <s v="55"/>
    <s v="00000000"/>
    <s v="000000"/>
    <s v="05023"/>
    <s v="20170526"/>
    <s v="0001"/>
    <s v="0"/>
    <s v="20170526"/>
    <s v="10120101020100"/>
    <x v="0"/>
    <s v="0"/>
    <n v="158244"/>
    <n v="-1582.44"/>
    <x v="5"/>
  </r>
  <r>
    <s v="24"/>
    <s v="052"/>
    <s v="0024"/>
    <s v="55"/>
    <s v="55"/>
    <s v="00000000"/>
    <s v="000000"/>
    <s v="05023"/>
    <s v="20170529"/>
    <s v="0001"/>
    <s v="0"/>
    <s v="20170529"/>
    <s v="10120101020100"/>
    <x v="0"/>
    <s v="0"/>
    <n v="231644"/>
    <n v="-2316.44"/>
    <x v="5"/>
  </r>
  <r>
    <s v="24"/>
    <s v="052"/>
    <s v="0024"/>
    <s v="55"/>
    <s v="55"/>
    <s v="00000000"/>
    <s v="000000"/>
    <s v="05023"/>
    <s v="20170530"/>
    <s v="0001"/>
    <s v="0"/>
    <s v="20170530"/>
    <s v="10120101020100"/>
    <x v="1"/>
    <s v="0"/>
    <n v="24155"/>
    <n v="241.55"/>
    <x v="5"/>
  </r>
  <r>
    <s v="24"/>
    <s v="052"/>
    <s v="0024"/>
    <s v="55"/>
    <s v="55"/>
    <s v="00000000"/>
    <s v="000000"/>
    <s v="05023"/>
    <s v="20170531"/>
    <s v="0001"/>
    <s v="0"/>
    <s v="20170531"/>
    <s v="10120101020100"/>
    <x v="1"/>
    <s v="0"/>
    <n v="597856"/>
    <n v="5978.56"/>
    <x v="5"/>
  </r>
  <r>
    <s v="24"/>
    <s v="052"/>
    <s v="0024"/>
    <s v="55"/>
    <s v="55"/>
    <s v="00000000"/>
    <s v="000000"/>
    <s v="05023"/>
    <s v="20170531"/>
    <s v="0001"/>
    <s v="0"/>
    <s v="20170531"/>
    <s v="10120101020100"/>
    <x v="0"/>
    <s v="0"/>
    <n v="37833"/>
    <n v="-378.33"/>
    <x v="5"/>
  </r>
  <r>
    <s v="24"/>
    <s v="052"/>
    <s v="0024"/>
    <s v="55"/>
    <s v="55"/>
    <s v="00000000"/>
    <s v="000000"/>
    <s v="05023"/>
    <s v="20170602"/>
    <s v="0001"/>
    <s v="0"/>
    <s v="20170602"/>
    <s v="10120101020100"/>
    <x v="1"/>
    <s v="0"/>
    <n v="413755"/>
    <n v="4137.55"/>
    <x v="6"/>
  </r>
  <r>
    <s v="24"/>
    <s v="052"/>
    <s v="0024"/>
    <s v="55"/>
    <s v="55"/>
    <s v="00000000"/>
    <s v="000000"/>
    <s v="05023"/>
    <s v="20170605"/>
    <s v="0001"/>
    <s v="0"/>
    <s v="20170605"/>
    <s v="10120101020100"/>
    <x v="0"/>
    <s v="0"/>
    <n v="644744"/>
    <n v="-6447.44"/>
    <x v="6"/>
  </r>
  <r>
    <s v="24"/>
    <s v="052"/>
    <s v="0024"/>
    <s v="55"/>
    <s v="55"/>
    <s v="00000000"/>
    <s v="000000"/>
    <s v="05023"/>
    <s v="20170606"/>
    <s v="0001"/>
    <s v="0"/>
    <s v="20170606"/>
    <s v="10120101020100"/>
    <x v="1"/>
    <s v="0"/>
    <n v="91755"/>
    <n v="917.55"/>
    <x v="6"/>
  </r>
  <r>
    <s v="24"/>
    <s v="052"/>
    <s v="0024"/>
    <s v="55"/>
    <s v="55"/>
    <s v="00000000"/>
    <s v="000000"/>
    <s v="05023"/>
    <s v="20170607"/>
    <s v="0001"/>
    <s v="0"/>
    <s v="20170607"/>
    <s v="10120101020100"/>
    <x v="1"/>
    <s v="0"/>
    <n v="1053567"/>
    <n v="10535.67"/>
    <x v="6"/>
  </r>
  <r>
    <s v="24"/>
    <s v="052"/>
    <s v="0024"/>
    <s v="55"/>
    <s v="55"/>
    <s v="00000000"/>
    <s v="000000"/>
    <s v="05023"/>
    <s v="20170608"/>
    <s v="0001"/>
    <s v="0"/>
    <s v="20170608"/>
    <s v="10120101020100"/>
    <x v="0"/>
    <s v="0"/>
    <n v="551844"/>
    <n v="-5518.44"/>
    <x v="6"/>
  </r>
  <r>
    <s v="24"/>
    <s v="052"/>
    <s v="0024"/>
    <s v="55"/>
    <s v="55"/>
    <s v="00000000"/>
    <s v="000000"/>
    <s v="05023"/>
    <s v="20170609"/>
    <s v="0001"/>
    <s v="0"/>
    <s v="20170609"/>
    <s v="10120101020100"/>
    <x v="0"/>
    <s v="0"/>
    <n v="457200"/>
    <n v="-4572"/>
    <x v="6"/>
  </r>
  <r>
    <s v="24"/>
    <s v="052"/>
    <s v="0024"/>
    <s v="55"/>
    <s v="55"/>
    <s v="00000000"/>
    <s v="000000"/>
    <s v="05023"/>
    <s v="20170612"/>
    <s v="0001"/>
    <s v="0"/>
    <s v="20170612"/>
    <s v="10120101020100"/>
    <x v="1"/>
    <s v="0"/>
    <n v="955392"/>
    <n v="9553.92"/>
    <x v="6"/>
  </r>
  <r>
    <s v="24"/>
    <s v="052"/>
    <s v="0024"/>
    <s v="55"/>
    <s v="55"/>
    <s v="00000000"/>
    <s v="000000"/>
    <s v="05023"/>
    <s v="20170613"/>
    <s v="0001"/>
    <s v="0"/>
    <s v="20170613"/>
    <s v="10120101020100"/>
    <x v="0"/>
    <s v="0"/>
    <n v="167501"/>
    <n v="-1675.01"/>
    <x v="6"/>
  </r>
  <r>
    <s v="24"/>
    <s v="052"/>
    <s v="0024"/>
    <s v="55"/>
    <s v="55"/>
    <s v="00000000"/>
    <s v="000000"/>
    <s v="05023"/>
    <s v="20170614"/>
    <s v="0001"/>
    <s v="0"/>
    <s v="20170614"/>
    <s v="10120101020100"/>
    <x v="0"/>
    <s v="0"/>
    <n v="52602"/>
    <n v="-526.02"/>
    <x v="6"/>
  </r>
  <r>
    <s v="24"/>
    <s v="052"/>
    <s v="0024"/>
    <s v="55"/>
    <s v="55"/>
    <s v="00000000"/>
    <s v="000000"/>
    <s v="05023"/>
    <s v="20170615"/>
    <s v="0001"/>
    <s v="0"/>
    <s v="20170615"/>
    <s v="10120101020100"/>
    <x v="1"/>
    <s v="0"/>
    <n v="641529"/>
    <n v="6415.29"/>
    <x v="6"/>
  </r>
  <r>
    <s v="24"/>
    <s v="052"/>
    <s v="0024"/>
    <s v="55"/>
    <s v="55"/>
    <s v="00000000"/>
    <s v="000000"/>
    <s v="05023"/>
    <s v="20170616"/>
    <s v="0001"/>
    <s v="0"/>
    <s v="20170616"/>
    <s v="10120101020100"/>
    <x v="0"/>
    <s v="0"/>
    <n v="421895"/>
    <n v="-4218.95"/>
    <x v="6"/>
  </r>
  <r>
    <s v="24"/>
    <s v="052"/>
    <s v="0024"/>
    <s v="55"/>
    <s v="55"/>
    <s v="00000000"/>
    <s v="000000"/>
    <s v="05023"/>
    <s v="20170619"/>
    <s v="0001"/>
    <s v="0"/>
    <s v="20170619"/>
    <s v="10120101020100"/>
    <x v="1"/>
    <s v="0"/>
    <n v="57433"/>
    <n v="574.33000000000004"/>
    <x v="6"/>
  </r>
  <r>
    <s v="24"/>
    <s v="052"/>
    <s v="0024"/>
    <s v="55"/>
    <s v="55"/>
    <s v="00000000"/>
    <s v="000000"/>
    <s v="05023"/>
    <s v="20170621"/>
    <s v="0001"/>
    <s v="0"/>
    <s v="20170621"/>
    <s v="10120101020100"/>
    <x v="1"/>
    <s v="0"/>
    <n v="160683"/>
    <n v="1606.83"/>
    <x v="6"/>
  </r>
  <r>
    <s v="24"/>
    <s v="052"/>
    <s v="0024"/>
    <s v="55"/>
    <s v="55"/>
    <s v="00000000"/>
    <s v="000000"/>
    <s v="05023"/>
    <s v="20170621"/>
    <s v="0001"/>
    <s v="0"/>
    <s v="20170621"/>
    <s v="10120101020100"/>
    <x v="1"/>
    <s v="0"/>
    <n v="28000000"/>
    <n v="280000"/>
    <x v="6"/>
  </r>
  <r>
    <s v="24"/>
    <s v="052"/>
    <s v="0024"/>
    <s v="55"/>
    <s v="55"/>
    <s v="00000000"/>
    <s v="000000"/>
    <s v="05023"/>
    <s v="20170621"/>
    <s v="0001"/>
    <s v="0"/>
    <s v="20170621"/>
    <s v="10120101020100"/>
    <x v="0"/>
    <s v="0"/>
    <n v="47587"/>
    <n v="-475.87"/>
    <x v="6"/>
  </r>
  <r>
    <s v="24"/>
    <s v="052"/>
    <s v="0024"/>
    <s v="55"/>
    <s v="55"/>
    <s v="00000000"/>
    <s v="000000"/>
    <s v="05023"/>
    <s v="20170623"/>
    <s v="0001"/>
    <s v="0"/>
    <s v="20170623"/>
    <s v="10120101020100"/>
    <x v="0"/>
    <s v="0"/>
    <n v="174688"/>
    <n v="-1746.88"/>
    <x v="6"/>
  </r>
  <r>
    <s v="24"/>
    <s v="052"/>
    <s v="0024"/>
    <s v="55"/>
    <s v="55"/>
    <s v="00000000"/>
    <s v="000000"/>
    <s v="05023"/>
    <s v="20170623"/>
    <s v="0001"/>
    <s v="0"/>
    <s v="20170623"/>
    <s v="10120101020100"/>
    <x v="1"/>
    <s v="0"/>
    <n v="20000000"/>
    <n v="200000"/>
    <x v="6"/>
  </r>
  <r>
    <s v="24"/>
    <s v="052"/>
    <s v="0024"/>
    <s v="55"/>
    <s v="55"/>
    <s v="00000000"/>
    <s v="000000"/>
    <s v="05023"/>
    <s v="20170623"/>
    <s v="0001"/>
    <s v="0"/>
    <s v="20170623"/>
    <s v="10120101020100"/>
    <x v="0"/>
    <s v="0"/>
    <n v="239126"/>
    <n v="-2391.2600000000002"/>
    <x v="6"/>
  </r>
  <r>
    <s v="24"/>
    <s v="052"/>
    <s v="0024"/>
    <s v="55"/>
    <s v="55"/>
    <s v="00000000"/>
    <s v="000000"/>
    <s v="05023"/>
    <s v="20170626"/>
    <s v="0001"/>
    <s v="0"/>
    <s v="20170626"/>
    <s v="10120101020100"/>
    <x v="1"/>
    <s v="0"/>
    <n v="687620"/>
    <n v="6876.2"/>
    <x v="6"/>
  </r>
  <r>
    <s v="24"/>
    <s v="052"/>
    <s v="0024"/>
    <s v="55"/>
    <s v="55"/>
    <s v="00000000"/>
    <s v="000000"/>
    <s v="05023"/>
    <s v="20170628"/>
    <s v="0001"/>
    <s v="0"/>
    <s v="20170628"/>
    <s v="10120101020100"/>
    <x v="1"/>
    <s v="0"/>
    <n v="434528"/>
    <n v="4345.28"/>
    <x v="6"/>
  </r>
  <r>
    <s v="24"/>
    <s v="052"/>
    <s v="0024"/>
    <s v="55"/>
    <s v="55"/>
    <s v="00000000"/>
    <s v="000000"/>
    <s v="05023"/>
    <s v="20170628"/>
    <s v="0001"/>
    <s v="0"/>
    <s v="20170628"/>
    <s v="10120101020100"/>
    <x v="0"/>
    <s v="0"/>
    <n v="52683"/>
    <n v="-526.83000000000004"/>
    <x v="6"/>
  </r>
  <r>
    <s v="24"/>
    <s v="052"/>
    <s v="0024"/>
    <s v="55"/>
    <s v="55"/>
    <s v="00000000"/>
    <s v="000000"/>
    <s v="05023"/>
    <s v="20170629"/>
    <s v="0001"/>
    <s v="0"/>
    <s v="20170629"/>
    <s v="10120101020100"/>
    <x v="0"/>
    <s v="0"/>
    <n v="39070"/>
    <n v="-390.7"/>
    <x v="6"/>
  </r>
  <r>
    <s v="24"/>
    <s v="052"/>
    <s v="0024"/>
    <s v="55"/>
    <s v="55"/>
    <s v="00000000"/>
    <s v="000000"/>
    <s v="05023"/>
    <s v="20170630"/>
    <s v="0001"/>
    <s v="0"/>
    <s v="20170630"/>
    <s v="10120101020100"/>
    <x v="1"/>
    <s v="0"/>
    <n v="246753"/>
    <n v="2467.5300000000002"/>
    <x v="6"/>
  </r>
  <r>
    <s v="24"/>
    <s v="052"/>
    <s v="0024"/>
    <s v="55"/>
    <s v="55"/>
    <s v="00000000"/>
    <s v="000000"/>
    <s v="05023"/>
    <s v="20170630"/>
    <s v="0001"/>
    <s v="0"/>
    <s v="20170630"/>
    <s v="10120101020100"/>
    <x v="0"/>
    <s v="0"/>
    <n v="378984"/>
    <n v="-3789.84"/>
    <x v="6"/>
  </r>
  <r>
    <s v="24"/>
    <s v="052"/>
    <s v="0024"/>
    <s v="55"/>
    <s v="55"/>
    <s v="00000000"/>
    <s v="000000"/>
    <s v="05023"/>
    <s v="20170704"/>
    <s v="0001"/>
    <s v="0"/>
    <s v="20170704"/>
    <s v="10120101020100"/>
    <x v="0"/>
    <s v="0"/>
    <n v="261929"/>
    <n v="-2619.29"/>
    <x v="7"/>
  </r>
  <r>
    <s v="24"/>
    <s v="052"/>
    <s v="0024"/>
    <s v="55"/>
    <s v="55"/>
    <s v="00000000"/>
    <s v="000000"/>
    <s v="05023"/>
    <s v="20170705"/>
    <s v="0001"/>
    <s v="0"/>
    <s v="20170705"/>
    <s v="10120101020100"/>
    <x v="1"/>
    <s v="0"/>
    <n v="559578"/>
    <n v="5595.78"/>
    <x v="7"/>
  </r>
  <r>
    <s v="24"/>
    <s v="052"/>
    <s v="0024"/>
    <s v="55"/>
    <s v="55"/>
    <s v="00000000"/>
    <s v="000000"/>
    <s v="05023"/>
    <s v="20170707"/>
    <s v="0001"/>
    <s v="0"/>
    <s v="20170707"/>
    <s v="10120101020100"/>
    <x v="0"/>
    <s v="0"/>
    <n v="422202"/>
    <n v="-4222.0200000000004"/>
    <x v="7"/>
  </r>
  <r>
    <s v="24"/>
    <s v="052"/>
    <s v="0024"/>
    <s v="55"/>
    <s v="55"/>
    <s v="00000000"/>
    <s v="000000"/>
    <s v="05023"/>
    <s v="20170707"/>
    <s v="0001"/>
    <s v="0"/>
    <s v="20170707"/>
    <s v="10120101020100"/>
    <x v="0"/>
    <s v="0"/>
    <n v="162845"/>
    <n v="-1628.45"/>
    <x v="7"/>
  </r>
  <r>
    <s v="24"/>
    <s v="052"/>
    <s v="0024"/>
    <s v="55"/>
    <s v="55"/>
    <s v="00000000"/>
    <s v="000000"/>
    <s v="05023"/>
    <s v="20170710"/>
    <s v="0001"/>
    <s v="0"/>
    <s v="20170710"/>
    <s v="10120101020100"/>
    <x v="1"/>
    <s v="0"/>
    <n v="17577"/>
    <n v="175.77"/>
    <x v="7"/>
  </r>
  <r>
    <s v="24"/>
    <s v="052"/>
    <s v="0024"/>
    <s v="55"/>
    <s v="55"/>
    <s v="00000000"/>
    <s v="000000"/>
    <s v="05023"/>
    <s v="20170711"/>
    <s v="0001"/>
    <s v="0"/>
    <s v="20170711"/>
    <s v="10120101020100"/>
    <x v="0"/>
    <s v="0"/>
    <n v="756668"/>
    <n v="-7566.68"/>
    <x v="7"/>
  </r>
  <r>
    <s v="24"/>
    <s v="052"/>
    <s v="0024"/>
    <s v="55"/>
    <s v="55"/>
    <s v="00000000"/>
    <s v="000000"/>
    <s v="05023"/>
    <s v="20170712"/>
    <s v="0001"/>
    <s v="0"/>
    <s v="20170712"/>
    <s v="10120101020100"/>
    <x v="1"/>
    <s v="0"/>
    <n v="792257"/>
    <n v="7922.57"/>
    <x v="7"/>
  </r>
  <r>
    <s v="24"/>
    <s v="052"/>
    <s v="0024"/>
    <s v="55"/>
    <s v="55"/>
    <s v="00000000"/>
    <s v="000000"/>
    <s v="05023"/>
    <s v="20170714"/>
    <s v="0001"/>
    <s v="0"/>
    <s v="20170714"/>
    <s v="10120101020100"/>
    <x v="1"/>
    <s v="0"/>
    <n v="346916"/>
    <n v="3469.16"/>
    <x v="7"/>
  </r>
  <r>
    <s v="24"/>
    <s v="052"/>
    <s v="0024"/>
    <s v="55"/>
    <s v="55"/>
    <s v="00000000"/>
    <s v="000000"/>
    <s v="05023"/>
    <s v="20170717"/>
    <s v="0001"/>
    <s v="0"/>
    <s v="20170717"/>
    <s v="10120101020100"/>
    <x v="0"/>
    <s v="0"/>
    <n v="67603"/>
    <n v="-676.03"/>
    <x v="7"/>
  </r>
  <r>
    <s v="24"/>
    <s v="052"/>
    <s v="0024"/>
    <s v="55"/>
    <s v="55"/>
    <s v="00000000"/>
    <s v="000000"/>
    <s v="05023"/>
    <s v="20170717"/>
    <s v="0001"/>
    <s v="0"/>
    <s v="20170717"/>
    <s v="10120101020100"/>
    <x v="1"/>
    <s v="0"/>
    <n v="332423"/>
    <n v="3324.23"/>
    <x v="7"/>
  </r>
  <r>
    <s v="24"/>
    <s v="052"/>
    <s v="0024"/>
    <s v="55"/>
    <s v="55"/>
    <s v="00000000"/>
    <s v="000000"/>
    <s v="05023"/>
    <s v="20170719"/>
    <s v="0001"/>
    <s v="0"/>
    <s v="20170719"/>
    <s v="10120101020100"/>
    <x v="0"/>
    <s v="0"/>
    <n v="664846"/>
    <n v="-6648.46"/>
    <x v="7"/>
  </r>
  <r>
    <s v="24"/>
    <s v="052"/>
    <s v="0024"/>
    <s v="55"/>
    <s v="55"/>
    <s v="00000000"/>
    <s v="000000"/>
    <s v="05023"/>
    <s v="20170719"/>
    <s v="0001"/>
    <s v="0"/>
    <s v="20170719"/>
    <s v="10120101020100"/>
    <x v="0"/>
    <s v="0"/>
    <n v="310109"/>
    <n v="-3101.09"/>
    <x v="7"/>
  </r>
  <r>
    <s v="24"/>
    <s v="052"/>
    <s v="0024"/>
    <s v="55"/>
    <s v="55"/>
    <s v="00000000"/>
    <s v="000000"/>
    <s v="05023"/>
    <s v="20170720"/>
    <s v="0001"/>
    <s v="0"/>
    <s v="20170720"/>
    <s v="10120101020100"/>
    <x v="0"/>
    <s v="0"/>
    <n v="3298"/>
    <n v="-32.979999999999997"/>
    <x v="7"/>
  </r>
  <r>
    <s v="24"/>
    <s v="052"/>
    <s v="0024"/>
    <s v="55"/>
    <s v="55"/>
    <s v="00000000"/>
    <s v="000000"/>
    <s v="05023"/>
    <s v="20170721"/>
    <s v="0001"/>
    <s v="0"/>
    <s v="20170721"/>
    <s v="10120101020100"/>
    <x v="1"/>
    <s v="0"/>
    <n v="539702"/>
    <n v="5397.02"/>
    <x v="7"/>
  </r>
  <r>
    <s v="24"/>
    <s v="052"/>
    <s v="0024"/>
    <s v="55"/>
    <s v="55"/>
    <s v="00000000"/>
    <s v="000000"/>
    <s v="05023"/>
    <s v="20170721"/>
    <s v="0001"/>
    <s v="0"/>
    <s v="20170721"/>
    <s v="10120101020100"/>
    <x v="1"/>
    <s v="0"/>
    <n v="6596"/>
    <n v="65.959999999999994"/>
    <x v="7"/>
  </r>
  <r>
    <s v="24"/>
    <s v="052"/>
    <s v="0024"/>
    <s v="55"/>
    <s v="55"/>
    <s v="00000000"/>
    <s v="000000"/>
    <s v="05023"/>
    <s v="20170721"/>
    <s v="0001"/>
    <s v="0"/>
    <s v="20170721"/>
    <s v="10120101020100"/>
    <x v="1"/>
    <s v="0"/>
    <n v="999295"/>
    <n v="9992.9500000000007"/>
    <x v="7"/>
  </r>
  <r>
    <s v="24"/>
    <s v="052"/>
    <s v="0024"/>
    <s v="55"/>
    <s v="55"/>
    <s v="00000000"/>
    <s v="000000"/>
    <s v="05023"/>
    <s v="20170725"/>
    <s v="0001"/>
    <s v="0"/>
    <s v="20170725"/>
    <s v="10120101020100"/>
    <x v="0"/>
    <s v="0"/>
    <n v="1079404"/>
    <n v="-10794.04"/>
    <x v="7"/>
  </r>
  <r>
    <s v="24"/>
    <s v="052"/>
    <s v="0024"/>
    <s v="55"/>
    <s v="55"/>
    <s v="00000000"/>
    <s v="000000"/>
    <s v="05023"/>
    <s v="20170725"/>
    <s v="0001"/>
    <s v="0"/>
    <s v="20170725"/>
    <s v="10120101020100"/>
    <x v="0"/>
    <s v="0"/>
    <n v="194383"/>
    <n v="-1943.83"/>
    <x v="7"/>
  </r>
  <r>
    <s v="24"/>
    <s v="052"/>
    <s v="0024"/>
    <s v="55"/>
    <s v="55"/>
    <s v="00000000"/>
    <s v="000000"/>
    <s v="05023"/>
    <s v="20170726"/>
    <s v="0001"/>
    <s v="0"/>
    <s v="20170726"/>
    <s v="10120101020100"/>
    <x v="0"/>
    <s v="0"/>
    <n v="16370"/>
    <n v="-163.69999999999999"/>
    <x v="7"/>
  </r>
  <r>
    <s v="24"/>
    <s v="052"/>
    <s v="0024"/>
    <s v="55"/>
    <s v="55"/>
    <s v="00000000"/>
    <s v="000000"/>
    <s v="05023"/>
    <s v="20170727"/>
    <s v="0001"/>
    <s v="0"/>
    <s v="20170727"/>
    <s v="10120101020100"/>
    <x v="1"/>
    <s v="0"/>
    <n v="20737"/>
    <n v="207.37"/>
    <x v="7"/>
  </r>
  <r>
    <s v="24"/>
    <s v="052"/>
    <s v="0024"/>
    <s v="55"/>
    <s v="55"/>
    <s v="00000000"/>
    <s v="000000"/>
    <s v="05023"/>
    <s v="20170727"/>
    <s v="0001"/>
    <s v="0"/>
    <s v="20170727"/>
    <s v="10120101020100"/>
    <x v="1"/>
    <s v="0"/>
    <n v="58597"/>
    <n v="585.97"/>
    <x v="7"/>
  </r>
  <r>
    <s v="24"/>
    <s v="052"/>
    <s v="0024"/>
    <s v="55"/>
    <s v="55"/>
    <s v="00000000"/>
    <s v="000000"/>
    <s v="05023"/>
    <s v="20170728"/>
    <s v="0001"/>
    <s v="0"/>
    <s v="20170728"/>
    <s v="10120101020100"/>
    <x v="1"/>
    <s v="0"/>
    <n v="158477"/>
    <n v="1584.77"/>
    <x v="7"/>
  </r>
  <r>
    <s v="24"/>
    <s v="052"/>
    <s v="0024"/>
    <s v="55"/>
    <s v="55"/>
    <s v="00000000"/>
    <s v="000000"/>
    <s v="05023"/>
    <s v="20170728"/>
    <s v="0001"/>
    <s v="0"/>
    <s v="20170728"/>
    <s v="10120101020100"/>
    <x v="0"/>
    <s v="0"/>
    <n v="135352"/>
    <n v="-1353.52"/>
    <x v="7"/>
  </r>
  <r>
    <s v="24"/>
    <s v="052"/>
    <s v="0024"/>
    <s v="55"/>
    <s v="55"/>
    <s v="00000000"/>
    <s v="000000"/>
    <s v="05023"/>
    <s v="20170731"/>
    <s v="0001"/>
    <s v="0"/>
    <s v="20170731"/>
    <s v="10120101020100"/>
    <x v="1"/>
    <s v="0"/>
    <n v="319392"/>
    <n v="3193.92"/>
    <x v="7"/>
  </r>
  <r>
    <s v="24"/>
    <s v="052"/>
    <s v="0024"/>
    <s v="55"/>
    <s v="55"/>
    <s v="00000000"/>
    <s v="000000"/>
    <s v="05023"/>
    <s v="20170731"/>
    <s v="0001"/>
    <s v="0"/>
    <s v="20170731"/>
    <s v="10120101020100"/>
    <x v="0"/>
    <s v="0"/>
    <n v="336684"/>
    <n v="-3366.84"/>
    <x v="7"/>
  </r>
  <r>
    <s v="24"/>
    <s v="052"/>
    <s v="0024"/>
    <s v="55"/>
    <s v="55"/>
    <s v="00000000"/>
    <s v="000000"/>
    <s v="05023"/>
    <s v="20170728"/>
    <s v="0001"/>
    <s v="0"/>
    <s v="20170728"/>
    <s v="10120101020100"/>
    <x v="1"/>
    <s v="0"/>
    <n v="135352"/>
    <n v="1353.52"/>
    <x v="7"/>
  </r>
  <r>
    <s v="24"/>
    <s v="052"/>
    <s v="0024"/>
    <s v="55"/>
    <s v="55"/>
    <s v="00000000"/>
    <s v="000000"/>
    <s v="05023"/>
    <s v="20170802"/>
    <s v="0001"/>
    <s v="0"/>
    <s v="20170802"/>
    <s v="10120101020100"/>
    <x v="0"/>
    <s v="0"/>
    <n v="70984"/>
    <n v="-709.84"/>
    <x v="8"/>
  </r>
  <r>
    <s v="24"/>
    <s v="052"/>
    <s v="0024"/>
    <s v="55"/>
    <s v="55"/>
    <s v="00000000"/>
    <s v="000000"/>
    <s v="05023"/>
    <s v="20170803"/>
    <s v="0001"/>
    <s v="0"/>
    <s v="20170803"/>
    <s v="10120101020100"/>
    <x v="1"/>
    <s v="0"/>
    <n v="214578"/>
    <n v="2145.7800000000002"/>
    <x v="8"/>
  </r>
  <r>
    <s v="24"/>
    <s v="052"/>
    <s v="0024"/>
    <s v="55"/>
    <s v="55"/>
    <s v="00000000"/>
    <s v="000000"/>
    <s v="05023"/>
    <s v="20170804"/>
    <s v="0001"/>
    <s v="0"/>
    <s v="20170804"/>
    <s v="10120101020100"/>
    <x v="0"/>
    <s v="0"/>
    <n v="166704"/>
    <n v="-1667.04"/>
    <x v="8"/>
  </r>
  <r>
    <s v="24"/>
    <s v="052"/>
    <s v="0024"/>
    <s v="55"/>
    <s v="55"/>
    <s v="00000000"/>
    <s v="000000"/>
    <s v="05023"/>
    <s v="20170807"/>
    <s v="0001"/>
    <s v="0"/>
    <s v="20170807"/>
    <s v="10120101020100"/>
    <x v="1"/>
    <s v="0"/>
    <n v="154558"/>
    <n v="1545.58"/>
    <x v="8"/>
  </r>
  <r>
    <s v="24"/>
    <s v="052"/>
    <s v="0024"/>
    <s v="55"/>
    <s v="55"/>
    <s v="00000000"/>
    <s v="000000"/>
    <s v="05023"/>
    <s v="20170809"/>
    <s v="0001"/>
    <s v="0"/>
    <s v="20170809"/>
    <s v="10120101020100"/>
    <x v="0"/>
    <s v="0"/>
    <n v="54829"/>
    <n v="-548.29"/>
    <x v="8"/>
  </r>
  <r>
    <s v="24"/>
    <s v="052"/>
    <s v="0024"/>
    <s v="55"/>
    <s v="55"/>
    <s v="00000000"/>
    <s v="000000"/>
    <s v="05023"/>
    <s v="20170810"/>
    <s v="0001"/>
    <s v="0"/>
    <s v="20170810"/>
    <s v="10120101020100"/>
    <x v="1"/>
    <s v="0"/>
    <n v="203437"/>
    <n v="2034.37"/>
    <x v="8"/>
  </r>
  <r>
    <s v="24"/>
    <s v="052"/>
    <s v="0024"/>
    <s v="55"/>
    <s v="55"/>
    <s v="00000000"/>
    <s v="000000"/>
    <s v="05023"/>
    <s v="20170810"/>
    <s v="0001"/>
    <s v="0"/>
    <s v="20170810"/>
    <s v="10120101020100"/>
    <x v="0"/>
    <s v="0"/>
    <n v="93884"/>
    <n v="-938.84"/>
    <x v="8"/>
  </r>
  <r>
    <s v="24"/>
    <s v="052"/>
    <s v="0024"/>
    <s v="55"/>
    <s v="55"/>
    <s v="00000000"/>
    <s v="000000"/>
    <s v="05023"/>
    <s v="20170811"/>
    <s v="0001"/>
    <s v="0"/>
    <s v="20170811"/>
    <s v="10120101020100"/>
    <x v="1"/>
    <s v="0"/>
    <n v="106537"/>
    <n v="1065.3699999999999"/>
    <x v="8"/>
  </r>
  <r>
    <s v="24"/>
    <s v="052"/>
    <s v="0024"/>
    <s v="55"/>
    <s v="55"/>
    <s v="00000000"/>
    <s v="000000"/>
    <s v="05023"/>
    <s v="20170814"/>
    <s v="0001"/>
    <s v="0"/>
    <s v="20170814"/>
    <s v="10120101020100"/>
    <x v="0"/>
    <s v="0"/>
    <n v="46064"/>
    <n v="-460.64"/>
    <x v="8"/>
  </r>
  <r>
    <s v="24"/>
    <s v="052"/>
    <s v="0024"/>
    <s v="55"/>
    <s v="55"/>
    <s v="00000000"/>
    <s v="000000"/>
    <s v="05023"/>
    <s v="20170815"/>
    <s v="0001"/>
    <s v="0"/>
    <s v="20170815"/>
    <s v="10120101020100"/>
    <x v="1"/>
    <s v="0"/>
    <n v="121308"/>
    <n v="1213.08"/>
    <x v="8"/>
  </r>
  <r>
    <s v="24"/>
    <s v="052"/>
    <s v="0024"/>
    <s v="55"/>
    <s v="55"/>
    <s v="00000000"/>
    <s v="000000"/>
    <s v="05023"/>
    <s v="20170815"/>
    <s v="0001"/>
    <s v="0"/>
    <s v="20170815"/>
    <s v="10120101020100"/>
    <x v="0"/>
    <s v="0"/>
    <n v="38302000"/>
    <n v="-383020"/>
    <x v="8"/>
  </r>
  <r>
    <s v="24"/>
    <s v="052"/>
    <s v="0024"/>
    <s v="55"/>
    <s v="55"/>
    <s v="00000000"/>
    <s v="000000"/>
    <s v="05023"/>
    <s v="20170816"/>
    <s v="0001"/>
    <s v="0"/>
    <s v="20170816"/>
    <s v="10120101020100"/>
    <x v="1"/>
    <s v="0"/>
    <n v="558935"/>
    <n v="5589.35"/>
    <x v="8"/>
  </r>
  <r>
    <s v="24"/>
    <s v="052"/>
    <s v="0024"/>
    <s v="55"/>
    <s v="55"/>
    <s v="00000000"/>
    <s v="000000"/>
    <s v="05023"/>
    <s v="20170817"/>
    <s v="0001"/>
    <s v="0"/>
    <s v="20170817"/>
    <s v="10120101020100"/>
    <x v="0"/>
    <s v="0"/>
    <n v="641963"/>
    <n v="-6419.63"/>
    <x v="8"/>
  </r>
  <r>
    <s v="24"/>
    <s v="052"/>
    <s v="0024"/>
    <s v="55"/>
    <s v="55"/>
    <s v="00000000"/>
    <s v="000000"/>
    <s v="05023"/>
    <s v="20170818"/>
    <s v="0001"/>
    <s v="0"/>
    <s v="20170818"/>
    <s v="10120101020100"/>
    <x v="1"/>
    <s v="0"/>
    <n v="186036"/>
    <n v="1860.36"/>
    <x v="8"/>
  </r>
  <r>
    <s v="24"/>
    <s v="052"/>
    <s v="0024"/>
    <s v="55"/>
    <s v="55"/>
    <s v="00000000"/>
    <s v="000000"/>
    <s v="05023"/>
    <s v="20170821"/>
    <s v="0001"/>
    <s v="0"/>
    <s v="20170821"/>
    <s v="10120101020100"/>
    <x v="0"/>
    <s v="0"/>
    <n v="24764"/>
    <n v="-247.64"/>
    <x v="8"/>
  </r>
  <r>
    <s v="24"/>
    <s v="052"/>
    <s v="0024"/>
    <s v="55"/>
    <s v="55"/>
    <s v="00000000"/>
    <s v="000000"/>
    <s v="05023"/>
    <s v="20170822"/>
    <s v="0001"/>
    <s v="0"/>
    <s v="20170822"/>
    <s v="10120101020100"/>
    <x v="1"/>
    <s v="0"/>
    <n v="55308"/>
    <n v="553.08000000000004"/>
    <x v="8"/>
  </r>
  <r>
    <s v="24"/>
    <s v="052"/>
    <s v="0024"/>
    <s v="55"/>
    <s v="55"/>
    <s v="00000000"/>
    <s v="000000"/>
    <s v="05023"/>
    <s v="20170823"/>
    <s v="0001"/>
    <s v="0"/>
    <s v="20170823"/>
    <s v="10120101020100"/>
    <x v="0"/>
    <s v="0"/>
    <n v="34464"/>
    <n v="-344.64"/>
    <x v="8"/>
  </r>
  <r>
    <s v="24"/>
    <s v="052"/>
    <s v="0024"/>
    <s v="55"/>
    <s v="55"/>
    <s v="00000000"/>
    <s v="000000"/>
    <s v="05023"/>
    <s v="20170824"/>
    <s v="0001"/>
    <s v="0"/>
    <s v="20170824"/>
    <s v="10120101020100"/>
    <x v="0"/>
    <s v="0"/>
    <n v="71464"/>
    <n v="-714.64"/>
    <x v="8"/>
  </r>
  <r>
    <s v="24"/>
    <s v="052"/>
    <s v="0024"/>
    <s v="55"/>
    <s v="55"/>
    <s v="00000000"/>
    <s v="000000"/>
    <s v="05023"/>
    <s v="20170825"/>
    <s v="0001"/>
    <s v="0"/>
    <s v="20170825"/>
    <s v="10120101020100"/>
    <x v="1"/>
    <s v="0"/>
    <n v="280335"/>
    <n v="2803.35"/>
    <x v="8"/>
  </r>
  <r>
    <s v="24"/>
    <s v="052"/>
    <s v="0024"/>
    <s v="55"/>
    <s v="55"/>
    <s v="00000000"/>
    <s v="000000"/>
    <s v="05023"/>
    <s v="20170828"/>
    <s v="0001"/>
    <s v="0"/>
    <s v="20170828"/>
    <s v="10120101020100"/>
    <x v="1"/>
    <s v="0"/>
    <n v="10536"/>
    <n v="105.36"/>
    <x v="8"/>
  </r>
  <r>
    <s v="24"/>
    <s v="052"/>
    <s v="0024"/>
    <s v="55"/>
    <s v="55"/>
    <s v="00000000"/>
    <s v="000000"/>
    <s v="05023"/>
    <s v="20170829"/>
    <s v="0001"/>
    <s v="0"/>
    <s v="20170829"/>
    <s v="10120101020100"/>
    <x v="1"/>
    <s v="0"/>
    <n v="10309"/>
    <n v="103.09"/>
    <x v="8"/>
  </r>
  <r>
    <s v="24"/>
    <s v="052"/>
    <s v="0024"/>
    <s v="55"/>
    <s v="55"/>
    <s v="00000000"/>
    <s v="000000"/>
    <s v="05023"/>
    <s v="20170830"/>
    <s v="0001"/>
    <s v="0"/>
    <s v="20170830"/>
    <s v="10120101020100"/>
    <x v="0"/>
    <s v="0"/>
    <n v="43065"/>
    <n v="-430.65"/>
    <x v="8"/>
  </r>
  <r>
    <s v="24"/>
    <s v="052"/>
    <s v="0024"/>
    <s v="55"/>
    <s v="55"/>
    <s v="00000000"/>
    <s v="000000"/>
    <s v="05023"/>
    <s v="20170831"/>
    <s v="0001"/>
    <s v="0"/>
    <s v="20170831"/>
    <s v="10120101020100"/>
    <x v="1"/>
    <s v="0"/>
    <n v="33036"/>
    <n v="330.36"/>
    <x v="8"/>
  </r>
  <r>
    <s v="24"/>
    <s v="052"/>
    <s v="0024"/>
    <s v="55"/>
    <s v="55"/>
    <s v="00000000"/>
    <s v="000000"/>
    <s v="05023"/>
    <s v="20170831"/>
    <s v="0001"/>
    <s v="0"/>
    <s v="20170831"/>
    <s v="10120101020100"/>
    <x v="0"/>
    <s v="0"/>
    <n v="49064"/>
    <n v="-490.64"/>
    <x v="8"/>
  </r>
  <r>
    <s v="24"/>
    <s v="052"/>
    <s v="0024"/>
    <s v="55"/>
    <s v="55"/>
    <s v="00000000"/>
    <s v="000000"/>
    <s v="05022"/>
    <s v="20170904"/>
    <s v="0001"/>
    <s v="0"/>
    <s v="20170904"/>
    <s v="10120101020100"/>
    <x v="1"/>
    <s v="0"/>
    <n v="60337"/>
    <n v="603.37"/>
    <x v="9"/>
  </r>
  <r>
    <s v="24"/>
    <s v="052"/>
    <s v="0024"/>
    <s v="55"/>
    <s v="55"/>
    <s v="00000000"/>
    <s v="000000"/>
    <s v="05022"/>
    <s v="20170905"/>
    <s v="0001"/>
    <s v="0"/>
    <s v="20170905"/>
    <s v="10120101020100"/>
    <x v="1"/>
    <s v="0"/>
    <n v="231207"/>
    <n v="2312.0700000000002"/>
    <x v="9"/>
  </r>
  <r>
    <s v="24"/>
    <s v="052"/>
    <s v="0024"/>
    <s v="55"/>
    <s v="55"/>
    <s v="00000000"/>
    <s v="000000"/>
    <s v="05022"/>
    <s v="20170906"/>
    <s v="0001"/>
    <s v="0"/>
    <s v="20170906"/>
    <s v="10120101020100"/>
    <x v="1"/>
    <s v="0"/>
    <n v="339894"/>
    <n v="3398.94"/>
    <x v="9"/>
  </r>
  <r>
    <s v="24"/>
    <s v="052"/>
    <s v="0024"/>
    <s v="55"/>
    <s v="55"/>
    <s v="00000000"/>
    <s v="000000"/>
    <s v="05022"/>
    <s v="20170907"/>
    <s v="0001"/>
    <s v="0"/>
    <s v="20170907"/>
    <s v="10120101020100"/>
    <x v="0"/>
    <s v="0"/>
    <n v="480322"/>
    <n v="-4803.22"/>
    <x v="9"/>
  </r>
  <r>
    <s v="24"/>
    <s v="052"/>
    <s v="0024"/>
    <s v="55"/>
    <s v="55"/>
    <s v="00000000"/>
    <s v="000000"/>
    <s v="05022"/>
    <s v="20170908"/>
    <s v="0001"/>
    <s v="0"/>
    <s v="20170908"/>
    <s v="10120101020100"/>
    <x v="1"/>
    <s v="0"/>
    <n v="11935"/>
    <n v="119.35"/>
    <x v="9"/>
  </r>
  <r>
    <s v="24"/>
    <s v="052"/>
    <s v="0024"/>
    <s v="55"/>
    <s v="55"/>
    <s v="00000000"/>
    <s v="000000"/>
    <s v="05022"/>
    <s v="20170911"/>
    <s v="0001"/>
    <s v="0"/>
    <s v="20170911"/>
    <s v="10120101020100"/>
    <x v="1"/>
    <s v="0"/>
    <n v="99936"/>
    <n v="999.36"/>
    <x v="9"/>
  </r>
  <r>
    <s v="24"/>
    <s v="052"/>
    <s v="0024"/>
    <s v="55"/>
    <s v="55"/>
    <s v="00000000"/>
    <s v="000000"/>
    <s v="05022"/>
    <s v="20170912"/>
    <s v="0001"/>
    <s v="0"/>
    <s v="20170912"/>
    <s v="10120101020100"/>
    <x v="0"/>
    <s v="0"/>
    <n v="268292"/>
    <n v="-2682.92"/>
    <x v="9"/>
  </r>
  <r>
    <s v="24"/>
    <s v="052"/>
    <s v="0024"/>
    <s v="55"/>
    <s v="55"/>
    <s v="00000000"/>
    <s v="000000"/>
    <s v="05022"/>
    <s v="20170913"/>
    <s v="0001"/>
    <s v="0"/>
    <s v="20170913"/>
    <s v="10120101020100"/>
    <x v="1"/>
    <s v="0"/>
    <n v="133436"/>
    <n v="1334.36"/>
    <x v="9"/>
  </r>
  <r>
    <s v="24"/>
    <s v="052"/>
    <s v="0024"/>
    <s v="55"/>
    <s v="55"/>
    <s v="00000000"/>
    <s v="000000"/>
    <s v="05022"/>
    <s v="20170914"/>
    <s v="0001"/>
    <s v="0"/>
    <s v="20170914"/>
    <s v="10120101020100"/>
    <x v="1"/>
    <s v="0"/>
    <n v="122936"/>
    <n v="1229.3599999999999"/>
    <x v="9"/>
  </r>
  <r>
    <s v="24"/>
    <s v="052"/>
    <s v="0024"/>
    <s v="55"/>
    <s v="55"/>
    <s v="00000000"/>
    <s v="000000"/>
    <s v="05022"/>
    <s v="20170915"/>
    <s v="0001"/>
    <s v="0"/>
    <s v="20170915"/>
    <s v="10120101020100"/>
    <x v="0"/>
    <s v="0"/>
    <n v="25264"/>
    <n v="-252.64"/>
    <x v="9"/>
  </r>
  <r>
    <s v="24"/>
    <s v="052"/>
    <s v="0024"/>
    <s v="55"/>
    <s v="55"/>
    <s v="00000000"/>
    <s v="000000"/>
    <s v="05022"/>
    <s v="20170918"/>
    <s v="0001"/>
    <s v="0"/>
    <s v="20170918"/>
    <s v="10120101020100"/>
    <x v="0"/>
    <s v="0"/>
    <n v="27264"/>
    <n v="-272.64"/>
    <x v="9"/>
  </r>
  <r>
    <s v="24"/>
    <s v="052"/>
    <s v="0024"/>
    <s v="55"/>
    <s v="55"/>
    <s v="00000000"/>
    <s v="000000"/>
    <s v="05022"/>
    <s v="20170919"/>
    <s v="0001"/>
    <s v="0"/>
    <s v="20170919"/>
    <s v="10120101020100"/>
    <x v="1"/>
    <s v="0"/>
    <n v="439309"/>
    <n v="4393.09"/>
    <x v="9"/>
  </r>
  <r>
    <s v="24"/>
    <s v="052"/>
    <s v="0024"/>
    <s v="55"/>
    <s v="55"/>
    <s v="00000000"/>
    <s v="000000"/>
    <s v="05022"/>
    <s v="20170920"/>
    <s v="0001"/>
    <s v="0"/>
    <s v="20170920"/>
    <s v="10120101020100"/>
    <x v="0"/>
    <s v="0"/>
    <n v="391865"/>
    <n v="-3918.65"/>
    <x v="9"/>
  </r>
  <r>
    <s v="24"/>
    <s v="052"/>
    <s v="0024"/>
    <s v="55"/>
    <s v="55"/>
    <s v="00000000"/>
    <s v="000000"/>
    <s v="05022"/>
    <s v="20170921"/>
    <s v="0001"/>
    <s v="0"/>
    <s v="20170921"/>
    <s v="10120101020100"/>
    <x v="0"/>
    <s v="0"/>
    <n v="77764"/>
    <n v="-777.64"/>
    <x v="9"/>
  </r>
  <r>
    <s v="24"/>
    <s v="052"/>
    <s v="0024"/>
    <s v="55"/>
    <s v="55"/>
    <s v="00000000"/>
    <s v="000000"/>
    <s v="05022"/>
    <s v="20170922"/>
    <s v="0001"/>
    <s v="0"/>
    <s v="20170922"/>
    <s v="10120101020100"/>
    <x v="1"/>
    <s v="0"/>
    <n v="8235"/>
    <n v="82.35"/>
    <x v="9"/>
  </r>
  <r>
    <s v="24"/>
    <s v="052"/>
    <s v="0024"/>
    <s v="55"/>
    <s v="55"/>
    <s v="00000000"/>
    <s v="000000"/>
    <s v="05022"/>
    <s v="20170925"/>
    <s v="0001"/>
    <s v="0"/>
    <s v="20170925"/>
    <s v="10120101020100"/>
    <x v="1"/>
    <s v="0"/>
    <n v="214837"/>
    <n v="2148.37"/>
    <x v="9"/>
  </r>
  <r>
    <s v="24"/>
    <s v="052"/>
    <s v="0024"/>
    <s v="55"/>
    <s v="55"/>
    <s v="00000000"/>
    <s v="000000"/>
    <s v="05022"/>
    <s v="20170926"/>
    <s v="0001"/>
    <s v="0"/>
    <s v="20170926"/>
    <s v="10120101020100"/>
    <x v="0"/>
    <s v="0"/>
    <n v="13693"/>
    <n v="-136.93"/>
    <x v="9"/>
  </r>
  <r>
    <s v="24"/>
    <s v="052"/>
    <s v="0024"/>
    <s v="55"/>
    <s v="55"/>
    <s v="00000000"/>
    <s v="000000"/>
    <s v="05022"/>
    <s v="20170927"/>
    <s v="0001"/>
    <s v="0"/>
    <s v="20170927"/>
    <s v="10120101020100"/>
    <x v="1"/>
    <s v="0"/>
    <n v="2536"/>
    <n v="25.36"/>
    <x v="9"/>
  </r>
  <r>
    <s v="24"/>
    <s v="052"/>
    <s v="0024"/>
    <s v="55"/>
    <s v="55"/>
    <s v="00000000"/>
    <s v="000000"/>
    <s v="05022"/>
    <s v="20170928"/>
    <s v="0001"/>
    <s v="0"/>
    <s v="20170928"/>
    <s v="10120101020100"/>
    <x v="0"/>
    <s v="0"/>
    <n v="120064"/>
    <n v="-1200.6400000000001"/>
    <x v="9"/>
  </r>
  <r>
    <s v="24"/>
    <s v="052"/>
    <s v="0024"/>
    <s v="55"/>
    <s v="55"/>
    <s v="00000000"/>
    <s v="000000"/>
    <s v="05022"/>
    <s v="20170929"/>
    <s v="0001"/>
    <s v="0"/>
    <s v="20170929"/>
    <s v="10120101020100"/>
    <x v="0"/>
    <s v="0"/>
    <n v="68663"/>
    <n v="-686.63"/>
    <x v="9"/>
  </r>
  <r>
    <s v="24"/>
    <s v="052"/>
    <s v="0024"/>
    <s v="55"/>
    <s v="55"/>
    <s v="00000000"/>
    <s v="000000"/>
    <s v="05022"/>
    <s v="20170929"/>
    <s v="0001"/>
    <s v="0"/>
    <s v="20170929"/>
    <s v="10120101020100"/>
    <x v="0"/>
    <s v="0"/>
    <n v="7335"/>
    <n v="-73.349999999999994"/>
    <x v="9"/>
  </r>
  <r>
    <s v="24"/>
    <s v="052"/>
    <s v="0024"/>
    <s v="55"/>
    <s v="55"/>
    <s v="00000000"/>
    <s v="000000"/>
    <s v="05022"/>
    <s v="20171002"/>
    <s v="0001"/>
    <s v="0"/>
    <s v="20171002"/>
    <s v="10120101020100"/>
    <x v="1"/>
    <s v="0"/>
    <n v="7335"/>
    <n v="73.349999999999994"/>
    <x v="10"/>
  </r>
  <r>
    <s v="24"/>
    <s v="052"/>
    <s v="0024"/>
    <s v="55"/>
    <s v="55"/>
    <s v="00000000"/>
    <s v="000000"/>
    <s v="05022"/>
    <s v="20171002"/>
    <s v="0001"/>
    <s v="0"/>
    <s v="20171002"/>
    <s v="10120101020100"/>
    <x v="1"/>
    <s v="0"/>
    <n v="7335"/>
    <n v="73.349999999999994"/>
    <x v="10"/>
  </r>
  <r>
    <s v="24"/>
    <s v="052"/>
    <s v="0024"/>
    <s v="55"/>
    <s v="55"/>
    <s v="00000000"/>
    <s v="000000"/>
    <s v="05022"/>
    <s v="20171003"/>
    <s v="0001"/>
    <s v="0"/>
    <s v="20171003"/>
    <s v="10120101020100"/>
    <x v="1"/>
    <s v="0"/>
    <n v="116909"/>
    <n v="1169.0899999999999"/>
    <x v="10"/>
  </r>
  <r>
    <s v="24"/>
    <s v="052"/>
    <s v="0024"/>
    <s v="55"/>
    <s v="55"/>
    <s v="00000000"/>
    <s v="000000"/>
    <s v="05022"/>
    <s v="20171004"/>
    <s v="0001"/>
    <s v="0"/>
    <s v="20171004"/>
    <s v="10120101020100"/>
    <x v="1"/>
    <s v="0"/>
    <n v="26435"/>
    <n v="264.35000000000002"/>
    <x v="10"/>
  </r>
  <r>
    <s v="24"/>
    <s v="052"/>
    <s v="0024"/>
    <s v="55"/>
    <s v="55"/>
    <s v="00000000"/>
    <s v="000000"/>
    <s v="05022"/>
    <s v="20171005"/>
    <s v="0001"/>
    <s v="0"/>
    <s v="20171005"/>
    <s v="10120101020100"/>
    <x v="0"/>
    <s v="0"/>
    <n v="108887"/>
    <n v="-1088.8699999999999"/>
    <x v="10"/>
  </r>
  <r>
    <s v="24"/>
    <s v="052"/>
    <s v="0024"/>
    <s v="55"/>
    <s v="55"/>
    <s v="00000000"/>
    <s v="000000"/>
    <s v="05022"/>
    <s v="20171005"/>
    <s v="0001"/>
    <s v="0"/>
    <s v="20171005"/>
    <s v="10120101020100"/>
    <x v="0"/>
    <s v="0"/>
    <n v="50853614"/>
    <n v="-508536.14"/>
    <x v="10"/>
  </r>
  <r>
    <s v="24"/>
    <s v="052"/>
    <s v="0024"/>
    <s v="55"/>
    <s v="55"/>
    <s v="00000000"/>
    <s v="000000"/>
    <s v="05022"/>
    <s v="20171005"/>
    <s v="0001"/>
    <s v="0"/>
    <s v="20171005"/>
    <s v="10120101020100"/>
    <x v="0"/>
    <s v="0"/>
    <n v="20246212"/>
    <n v="-202462.12"/>
    <x v="10"/>
  </r>
  <r>
    <s v="24"/>
    <s v="052"/>
    <s v="0024"/>
    <s v="55"/>
    <s v="55"/>
    <s v="00000000"/>
    <s v="000000"/>
    <s v="05022"/>
    <s v="20171006"/>
    <s v="0001"/>
    <s v="0"/>
    <s v="20171006"/>
    <s v="10120101020100"/>
    <x v="1"/>
    <s v="0"/>
    <n v="146111"/>
    <n v="1461.11"/>
    <x v="10"/>
  </r>
  <r>
    <s v="24"/>
    <s v="052"/>
    <s v="0024"/>
    <s v="55"/>
    <s v="55"/>
    <s v="00000000"/>
    <s v="000000"/>
    <s v="05022"/>
    <s v="20171009"/>
    <s v="0001"/>
    <s v="0"/>
    <s v="20171009"/>
    <s v="10120101020100"/>
    <x v="0"/>
    <s v="0"/>
    <n v="99887"/>
    <n v="-998.87"/>
    <x v="10"/>
  </r>
  <r>
    <s v="24"/>
    <s v="052"/>
    <s v="0024"/>
    <s v="55"/>
    <s v="55"/>
    <s v="00000000"/>
    <s v="000000"/>
    <s v="05022"/>
    <s v="20171012"/>
    <s v="0001"/>
    <s v="0"/>
    <s v="20171012"/>
    <s v="10120101020100"/>
    <x v="0"/>
    <s v="0"/>
    <n v="39664"/>
    <n v="-396.64"/>
    <x v="10"/>
  </r>
  <r>
    <s v="24"/>
    <s v="052"/>
    <s v="0024"/>
    <s v="55"/>
    <s v="55"/>
    <s v="00000000"/>
    <s v="000000"/>
    <s v="05022"/>
    <s v="20171012"/>
    <s v="0001"/>
    <s v="0"/>
    <s v="20171012"/>
    <s v="10120101020100"/>
    <x v="0"/>
    <s v="0"/>
    <n v="221887"/>
    <n v="-2218.87"/>
    <x v="10"/>
  </r>
  <r>
    <s v="24"/>
    <s v="052"/>
    <s v="0024"/>
    <s v="55"/>
    <s v="55"/>
    <s v="00000000"/>
    <s v="000000"/>
    <s v="05022"/>
    <s v="20171012"/>
    <s v="0001"/>
    <s v="0"/>
    <s v="20171012"/>
    <s v="10120101020100"/>
    <x v="1"/>
    <s v="0"/>
    <n v="286111"/>
    <n v="2861.11"/>
    <x v="10"/>
  </r>
  <r>
    <s v="24"/>
    <s v="052"/>
    <s v="0024"/>
    <s v="55"/>
    <s v="55"/>
    <s v="00000000"/>
    <s v="000000"/>
    <s v="05022"/>
    <s v="20171013"/>
    <s v="0001"/>
    <s v="0"/>
    <s v="20171013"/>
    <s v="10120101020100"/>
    <x v="0"/>
    <s v="0"/>
    <n v="164887"/>
    <n v="-1648.87"/>
    <x v="10"/>
  </r>
  <r>
    <s v="24"/>
    <s v="052"/>
    <s v="0024"/>
    <s v="55"/>
    <s v="55"/>
    <s v="00000000"/>
    <s v="000000"/>
    <s v="05022"/>
    <s v="20171016"/>
    <s v="0001"/>
    <s v="0"/>
    <s v="20171016"/>
    <s v="10120101020100"/>
    <x v="1"/>
    <s v="0"/>
    <n v="124112"/>
    <n v="1241.1199999999999"/>
    <x v="10"/>
  </r>
  <r>
    <s v="24"/>
    <s v="052"/>
    <s v="0024"/>
    <s v="55"/>
    <s v="55"/>
    <s v="00000000"/>
    <s v="000000"/>
    <s v="05022"/>
    <s v="20171017"/>
    <s v="0001"/>
    <s v="0"/>
    <s v="20171017"/>
    <s v="10120101020100"/>
    <x v="0"/>
    <s v="0"/>
    <n v="219636"/>
    <n v="-2196.36"/>
    <x v="10"/>
  </r>
  <r>
    <s v="24"/>
    <s v="052"/>
    <s v="0024"/>
    <s v="55"/>
    <s v="55"/>
    <s v="00000000"/>
    <s v="000000"/>
    <s v="05022"/>
    <s v="20171017"/>
    <s v="0001"/>
    <s v="0"/>
    <s v="20171017"/>
    <s v="10120101020100"/>
    <x v="1"/>
    <s v="0"/>
    <n v="50000000"/>
    <n v="500000"/>
    <x v="10"/>
  </r>
  <r>
    <s v="24"/>
    <s v="052"/>
    <s v="0024"/>
    <s v="55"/>
    <s v="55"/>
    <s v="00000000"/>
    <s v="000000"/>
    <s v="05022"/>
    <s v="20171018"/>
    <s v="0001"/>
    <s v="0"/>
    <s v="20171018"/>
    <s v="10120101020100"/>
    <x v="1"/>
    <s v="0"/>
    <n v="112613"/>
    <n v="1126.1300000000001"/>
    <x v="10"/>
  </r>
  <r>
    <s v="24"/>
    <s v="052"/>
    <s v="0024"/>
    <s v="55"/>
    <s v="55"/>
    <s v="00000000"/>
    <s v="000000"/>
    <s v="05022"/>
    <s v="20171019"/>
    <s v="0001"/>
    <s v="0"/>
    <s v="20171019"/>
    <s v="10120101020100"/>
    <x v="1"/>
    <s v="0"/>
    <n v="46139"/>
    <n v="461.39"/>
    <x v="10"/>
  </r>
  <r>
    <s v="24"/>
    <s v="052"/>
    <s v="0024"/>
    <s v="55"/>
    <s v="55"/>
    <s v="00000000"/>
    <s v="000000"/>
    <s v="05022"/>
    <s v="20171020"/>
    <s v="0001"/>
    <s v="0"/>
    <s v="20171020"/>
    <s v="10120101020100"/>
    <x v="1"/>
    <s v="0"/>
    <n v="12141"/>
    <n v="121.41"/>
    <x v="10"/>
  </r>
  <r>
    <s v="24"/>
    <s v="052"/>
    <s v="0024"/>
    <s v="55"/>
    <s v="55"/>
    <s v="00000000"/>
    <s v="000000"/>
    <s v="05022"/>
    <s v="20171023"/>
    <s v="0001"/>
    <s v="0"/>
    <s v="20171023"/>
    <s v="10120101020100"/>
    <x v="0"/>
    <s v="0"/>
    <n v="320361"/>
    <n v="-3203.61"/>
    <x v="10"/>
  </r>
  <r>
    <s v="24"/>
    <s v="052"/>
    <s v="0024"/>
    <s v="55"/>
    <s v="55"/>
    <s v="00000000"/>
    <s v="000000"/>
    <s v="05022"/>
    <s v="20171024"/>
    <s v="0001"/>
    <s v="0"/>
    <s v="20171024"/>
    <s v="10120101020100"/>
    <x v="1"/>
    <s v="0"/>
    <n v="278420"/>
    <n v="2784.2"/>
    <x v="10"/>
  </r>
  <r>
    <s v="24"/>
    <s v="052"/>
    <s v="0024"/>
    <s v="55"/>
    <s v="55"/>
    <s v="00000000"/>
    <s v="000000"/>
    <s v="05022"/>
    <s v="20171024"/>
    <s v="0001"/>
    <s v="0"/>
    <s v="20171024"/>
    <s v="10120101020100"/>
    <x v="0"/>
    <s v="0"/>
    <n v="80997049"/>
    <m/>
    <x v="10"/>
  </r>
  <r>
    <s v="24"/>
    <s v="052"/>
    <s v="0024"/>
    <s v="55"/>
    <s v="55"/>
    <s v="00000000"/>
    <s v="000000"/>
    <s v="05022"/>
    <s v="20171025"/>
    <s v="0001"/>
    <s v="0"/>
    <s v="20171025"/>
    <s v="10120101020100"/>
    <x v="0"/>
    <s v="0"/>
    <n v="70360"/>
    <n v="-703.6"/>
    <x v="10"/>
  </r>
  <r>
    <s v="24"/>
    <s v="052"/>
    <s v="0024"/>
    <s v="55"/>
    <s v="55"/>
    <s v="00000000"/>
    <s v="000000"/>
    <s v="05022"/>
    <s v="20171025"/>
    <s v="0001"/>
    <s v="0"/>
    <s v="20171025"/>
    <s v="10120101020100"/>
    <x v="1"/>
    <s v="0"/>
    <n v="80997049"/>
    <m/>
    <x v="10"/>
  </r>
  <r>
    <s v="24"/>
    <s v="052"/>
    <s v="0024"/>
    <s v="55"/>
    <s v="55"/>
    <s v="00000000"/>
    <s v="000000"/>
    <s v="05022"/>
    <s v="20171026"/>
    <s v="0001"/>
    <s v="0"/>
    <s v="20171026"/>
    <s v="10120101020100"/>
    <x v="0"/>
    <s v="0"/>
    <n v="47360"/>
    <n v="-473.6"/>
    <x v="10"/>
  </r>
  <r>
    <s v="24"/>
    <s v="052"/>
    <s v="0024"/>
    <s v="55"/>
    <s v="55"/>
    <s v="00000000"/>
    <s v="000000"/>
    <s v="05022"/>
    <s v="20171027"/>
    <s v="0001"/>
    <s v="0"/>
    <s v="20171027"/>
    <s v="10120101020100"/>
    <x v="1"/>
    <s v="0"/>
    <n v="76640"/>
    <n v="766.4"/>
    <x v="10"/>
  </r>
  <r>
    <s v="24"/>
    <s v="052"/>
    <s v="0024"/>
    <s v="55"/>
    <s v="55"/>
    <s v="00000000"/>
    <s v="000000"/>
    <s v="05022"/>
    <s v="20171030"/>
    <s v="0001"/>
    <s v="0"/>
    <s v="20171030"/>
    <s v="10120101020100"/>
    <x v="1"/>
    <s v="0"/>
    <n v="585640"/>
    <n v="5856.4"/>
    <x v="10"/>
  </r>
  <r>
    <s v="24"/>
    <s v="052"/>
    <s v="0024"/>
    <s v="55"/>
    <s v="55"/>
    <s v="00000000"/>
    <s v="000000"/>
    <s v="05023"/>
    <s v="20171030"/>
    <s v="0001"/>
    <s v="0"/>
    <s v="20171030"/>
    <s v="10120101020100"/>
    <x v="0"/>
    <s v="0"/>
    <n v="50010306"/>
    <m/>
    <x v="10"/>
  </r>
  <r>
    <s v="24"/>
    <s v="052"/>
    <s v="0024"/>
    <s v="55"/>
    <s v="55"/>
    <s v="00000000"/>
    <s v="000000"/>
    <s v="05022"/>
    <s v="20171031"/>
    <s v="0001"/>
    <s v="0"/>
    <s v="20171031"/>
    <s v="10120101020100"/>
    <x v="0"/>
    <s v="0"/>
    <n v="499664"/>
    <n v="-4996.6400000000003"/>
    <x v="10"/>
  </r>
  <r>
    <s v="24"/>
    <s v="052"/>
    <s v="0024"/>
    <s v="55"/>
    <s v="55"/>
    <s v="00000000"/>
    <s v="000000"/>
    <s v="05022"/>
    <s v="20171031"/>
    <s v="0001"/>
    <s v="0"/>
    <s v="20171031"/>
    <s v="10120101020100"/>
    <x v="0"/>
    <s v="0"/>
    <n v="13887"/>
    <n v="-138.87"/>
    <x v="10"/>
  </r>
  <r>
    <s v="24"/>
    <s v="052"/>
    <s v="0024"/>
    <s v="55"/>
    <s v="55"/>
    <s v="00000000"/>
    <s v="000000"/>
    <s v="05022"/>
    <s v="20171102"/>
    <s v="0001"/>
    <s v="0"/>
    <s v="20171102"/>
    <s v="10120101020100"/>
    <x v="1"/>
    <s v="0"/>
    <n v="47168"/>
    <n v="471.68"/>
    <x v="11"/>
  </r>
  <r>
    <s v="24"/>
    <s v="052"/>
    <s v="0024"/>
    <s v="55"/>
    <s v="55"/>
    <s v="00000000"/>
    <s v="000000"/>
    <s v="05022"/>
    <s v="20171107"/>
    <s v="0001"/>
    <s v="0"/>
    <s v="20171107"/>
    <s v="10120101020100"/>
    <x v="0"/>
    <s v="0"/>
    <n v="47888"/>
    <n v="-478.88"/>
    <x v="11"/>
  </r>
  <r>
    <s v="24"/>
    <s v="052"/>
    <s v="0024"/>
    <s v="55"/>
    <s v="55"/>
    <s v="00000000"/>
    <s v="000000"/>
    <s v="05022"/>
    <s v="20171108"/>
    <s v="0001"/>
    <s v="0"/>
    <s v="20171108"/>
    <s v="10120101020100"/>
    <x v="0"/>
    <s v="0"/>
    <n v="127440"/>
    <n v="-1274.4000000000001"/>
    <x v="11"/>
  </r>
  <r>
    <s v="24"/>
    <s v="052"/>
    <s v="0024"/>
    <s v="55"/>
    <s v="55"/>
    <s v="00000000"/>
    <s v="000000"/>
    <s v="05022"/>
    <s v="20171109"/>
    <s v="0001"/>
    <s v="0"/>
    <s v="20171109"/>
    <s v="10120101020100"/>
    <x v="1"/>
    <s v="0"/>
    <n v="113"/>
    <n v="1.1299999999999999"/>
    <x v="11"/>
  </r>
  <r>
    <s v="24"/>
    <s v="052"/>
    <s v="0024"/>
    <s v="55"/>
    <s v="55"/>
    <s v="00000000"/>
    <s v="000000"/>
    <s v="05022"/>
    <s v="20171113"/>
    <s v="0001"/>
    <s v="0"/>
    <s v="20171113"/>
    <s v="10120101020100"/>
    <x v="1"/>
    <s v="0"/>
    <n v="27"/>
    <n v="0.27"/>
    <x v="11"/>
  </r>
  <r>
    <s v="24"/>
    <s v="052"/>
    <s v="0024"/>
    <s v="55"/>
    <s v="55"/>
    <s v="00000000"/>
    <s v="000000"/>
    <s v="05022"/>
    <s v="20171113"/>
    <s v="0001"/>
    <s v="0"/>
    <s v="20171113"/>
    <s v="10120101020100"/>
    <x v="1"/>
    <s v="0"/>
    <n v="33112"/>
    <n v="331.12"/>
    <x v="11"/>
  </r>
  <r>
    <s v="24"/>
    <s v="052"/>
    <s v="0024"/>
    <s v="55"/>
    <s v="55"/>
    <s v="00000000"/>
    <s v="000000"/>
    <s v="05022"/>
    <s v="20171114"/>
    <s v="0001"/>
    <s v="0"/>
    <s v="20171114"/>
    <s v="10120101020100"/>
    <x v="1"/>
    <s v="0"/>
    <n v="337"/>
    <n v="3.37"/>
    <x v="11"/>
  </r>
  <r>
    <s v="24"/>
    <s v="052"/>
    <s v="0024"/>
    <s v="55"/>
    <s v="55"/>
    <s v="00000000"/>
    <s v="000000"/>
    <s v="05022"/>
    <s v="20171120"/>
    <s v="0001"/>
    <s v="0"/>
    <s v="20171120"/>
    <s v="10120101020100"/>
    <x v="0"/>
    <s v="0"/>
    <n v="438888"/>
    <n v="-4388.88"/>
    <x v="11"/>
  </r>
  <r>
    <s v="24"/>
    <s v="052"/>
    <s v="0024"/>
    <s v="55"/>
    <s v="55"/>
    <s v="00000000"/>
    <s v="000000"/>
    <s v="05022"/>
    <s v="20171120"/>
    <s v="0001"/>
    <s v="0"/>
    <s v="20171120"/>
    <s v="10120101020100"/>
    <x v="0"/>
    <s v="0"/>
    <n v="520888"/>
    <n v="-5208.88"/>
    <x v="11"/>
  </r>
  <r>
    <s v="24"/>
    <s v="052"/>
    <s v="0024"/>
    <s v="55"/>
    <s v="55"/>
    <s v="00000000"/>
    <s v="000000"/>
    <s v="05022"/>
    <s v="20171121"/>
    <s v="0001"/>
    <s v="0"/>
    <s v="20171121"/>
    <s v="10120101020100"/>
    <x v="1"/>
    <s v="0"/>
    <n v="413804"/>
    <n v="4138.04"/>
    <x v="11"/>
  </r>
  <r>
    <s v="24"/>
    <s v="052"/>
    <s v="0024"/>
    <s v="55"/>
    <s v="55"/>
    <s v="00000000"/>
    <s v="000000"/>
    <s v="05023"/>
    <s v="20171121"/>
    <s v="0001"/>
    <s v="0"/>
    <s v="20171121"/>
    <s v="10120101020100"/>
    <x v="1"/>
    <s v="0"/>
    <n v="1123000"/>
    <n v="11230"/>
    <x v="11"/>
  </r>
  <r>
    <s v="24"/>
    <s v="052"/>
    <s v="0024"/>
    <s v="55"/>
    <s v="55"/>
    <s v="00000000"/>
    <s v="000000"/>
    <s v="05023"/>
    <s v="20171121"/>
    <s v="0001"/>
    <s v="0"/>
    <s v="20171121"/>
    <s v="10120101020100"/>
    <x v="0"/>
    <s v="0"/>
    <n v="1616093"/>
    <n v="-16160.93"/>
    <x v="11"/>
  </r>
  <r>
    <s v="24"/>
    <s v="052"/>
    <s v="0024"/>
    <s v="55"/>
    <s v="55"/>
    <s v="00000000"/>
    <s v="000000"/>
    <s v="05022"/>
    <s v="20171122"/>
    <s v="0001"/>
    <s v="0"/>
    <s v="20171122"/>
    <s v="10120101020100"/>
    <x v="1"/>
    <s v="0"/>
    <n v="50000000"/>
    <m/>
    <x v="11"/>
  </r>
  <r>
    <s v="24"/>
    <s v="052"/>
    <s v="0024"/>
    <s v="55"/>
    <s v="55"/>
    <s v="00000000"/>
    <s v="000000"/>
    <s v="05022"/>
    <s v="20171123"/>
    <s v="0001"/>
    <s v="0"/>
    <s v="20171123"/>
    <s v="10120101020100"/>
    <x v="1"/>
    <s v="0"/>
    <n v="952674"/>
    <n v="9526.74"/>
    <x v="11"/>
  </r>
  <r>
    <s v="24"/>
    <s v="052"/>
    <s v="0024"/>
    <s v="55"/>
    <s v="55"/>
    <s v="00000000"/>
    <s v="000000"/>
    <s v="05022"/>
    <s v="20171124"/>
    <s v="0001"/>
    <s v="0"/>
    <s v="20171124"/>
    <s v="10120101020100"/>
    <x v="1"/>
    <s v="0"/>
    <n v="74451"/>
    <n v="744.51"/>
    <x v="11"/>
  </r>
  <r>
    <s v="24"/>
    <s v="052"/>
    <s v="0024"/>
    <s v="55"/>
    <s v="55"/>
    <s v="00000000"/>
    <s v="000000"/>
    <s v="05022"/>
    <s v="20171127"/>
    <s v="0001"/>
    <s v="0"/>
    <s v="20171127"/>
    <s v="10120101020100"/>
    <x v="0"/>
    <s v="0"/>
    <n v="398047"/>
    <n v="-3980.47"/>
    <x v="11"/>
  </r>
  <r>
    <s v="24"/>
    <s v="052"/>
    <s v="0024"/>
    <s v="55"/>
    <s v="55"/>
    <s v="00000000"/>
    <s v="000000"/>
    <s v="05022"/>
    <s v="20171129"/>
    <s v="0001"/>
    <s v="0"/>
    <s v="20171129"/>
    <s v="10120101020100"/>
    <x v="0"/>
    <s v="0"/>
    <n v="337308"/>
    <n v="-3373.08"/>
    <x v="11"/>
  </r>
  <r>
    <s v="24"/>
    <s v="052"/>
    <s v="0024"/>
    <s v="55"/>
    <s v="55"/>
    <s v="00000000"/>
    <s v="000000"/>
    <s v="05022"/>
    <s v="20171130"/>
    <s v="0001"/>
    <s v="0"/>
    <s v="20171130"/>
    <s v="10120101020100"/>
    <x v="1"/>
    <s v="0"/>
    <n v="284039"/>
    <n v="2840.39"/>
    <x v="11"/>
  </r>
  <r>
    <s v="24"/>
    <s v="052"/>
    <s v="0024"/>
    <s v="55"/>
    <s v="55"/>
    <s v="00000000"/>
    <s v="000000"/>
    <s v="05022"/>
    <s v="20171130"/>
    <s v="0001"/>
    <s v="0"/>
    <s v="20171130"/>
    <s v="10120101020100"/>
    <x v="1"/>
    <s v="0"/>
    <n v="125952"/>
    <n v="1259.52"/>
    <x v="11"/>
  </r>
  <r>
    <s v="24"/>
    <s v="052"/>
    <s v="0024"/>
    <s v="55"/>
    <s v="55"/>
    <s v="00000000"/>
    <s v="000000"/>
    <s v="05022"/>
    <s v="20171204"/>
    <s v="0001"/>
    <s v="0"/>
    <s v="20171204"/>
    <s v="10120101020100"/>
    <x v="0"/>
    <s v="0"/>
    <n v="20046"/>
    <n v="-200.46"/>
    <x v="12"/>
  </r>
  <r>
    <s v="24"/>
    <s v="052"/>
    <s v="0024"/>
    <s v="55"/>
    <s v="55"/>
    <s v="00000000"/>
    <s v="000000"/>
    <s v="05022"/>
    <s v="20171205"/>
    <s v="0001"/>
    <s v="0"/>
    <s v="20171205"/>
    <s v="10120101020100"/>
    <x v="0"/>
    <s v="0"/>
    <n v="95644"/>
    <n v="-956.44"/>
    <x v="12"/>
  </r>
  <r>
    <s v="24"/>
    <s v="052"/>
    <s v="0024"/>
    <s v="55"/>
    <s v="55"/>
    <s v="00000000"/>
    <s v="000000"/>
    <s v="05022"/>
    <s v="20171206"/>
    <s v="0001"/>
    <s v="0"/>
    <s v="20171206"/>
    <s v="10120101020100"/>
    <x v="1"/>
    <s v="0"/>
    <n v="86953"/>
    <n v="869.53"/>
    <x v="12"/>
  </r>
  <r>
    <s v="24"/>
    <s v="052"/>
    <s v="0024"/>
    <s v="55"/>
    <s v="55"/>
    <s v="00000000"/>
    <s v="000000"/>
    <s v="05022"/>
    <s v="20171207"/>
    <s v="0001"/>
    <s v="0"/>
    <s v="20171207"/>
    <s v="10120101020100"/>
    <x v="1"/>
    <s v="0"/>
    <n v="142452"/>
    <n v="1424.52"/>
    <x v="12"/>
  </r>
  <r>
    <s v="24"/>
    <s v="052"/>
    <s v="0024"/>
    <s v="55"/>
    <s v="55"/>
    <s v="00000000"/>
    <s v="000000"/>
    <s v="05022"/>
    <s v="20171211"/>
    <s v="0001"/>
    <s v="0"/>
    <s v="20171211"/>
    <s v="10120101020100"/>
    <x v="0"/>
    <s v="0"/>
    <n v="333047"/>
    <n v="-3330.47"/>
    <x v="12"/>
  </r>
  <r>
    <s v="24"/>
    <s v="052"/>
    <s v="0024"/>
    <s v="55"/>
    <s v="55"/>
    <s v="00000000"/>
    <s v="000000"/>
    <s v="05022"/>
    <s v="20171212"/>
    <s v="0001"/>
    <s v="0"/>
    <s v="20171212"/>
    <s v="10120101020100"/>
    <x v="1"/>
    <s v="0"/>
    <n v="51597"/>
    <n v="515.97"/>
    <x v="12"/>
  </r>
  <r>
    <s v="24"/>
    <s v="052"/>
    <s v="0024"/>
    <s v="55"/>
    <s v="55"/>
    <s v="00000000"/>
    <s v="000000"/>
    <s v="05022"/>
    <s v="20171212"/>
    <s v="0001"/>
    <s v="0"/>
    <s v="20171212"/>
    <s v="10120101020100"/>
    <x v="1"/>
    <s v="0"/>
    <n v="20000000"/>
    <n v="200000"/>
    <x v="12"/>
  </r>
  <r>
    <s v="24"/>
    <s v="052"/>
    <s v="0024"/>
    <s v="55"/>
    <s v="55"/>
    <s v="00000000"/>
    <s v="000000"/>
    <s v="05022"/>
    <s v="20171213"/>
    <s v="0001"/>
    <s v="0"/>
    <s v="20171213"/>
    <s v="10120101020100"/>
    <x v="0"/>
    <s v="0"/>
    <n v="448647"/>
    <n v="-4486.47"/>
    <x v="12"/>
  </r>
  <r>
    <s v="24"/>
    <s v="052"/>
    <s v="0024"/>
    <s v="55"/>
    <s v="55"/>
    <s v="00000000"/>
    <s v="000000"/>
    <s v="05022"/>
    <s v="20171214"/>
    <s v="0001"/>
    <s v="0"/>
    <s v="20171214"/>
    <s v="10120101020100"/>
    <x v="1"/>
    <s v="0"/>
    <n v="512943"/>
    <n v="5129.43"/>
    <x v="12"/>
  </r>
  <r>
    <s v="24"/>
    <s v="052"/>
    <s v="0024"/>
    <s v="55"/>
    <s v="55"/>
    <s v="00000000"/>
    <s v="000000"/>
    <s v="05022"/>
    <s v="20171215"/>
    <s v="0001"/>
    <s v="0"/>
    <s v="20171215"/>
    <s v="10120101020100"/>
    <x v="0"/>
    <s v="0"/>
    <n v="11758"/>
    <n v="-117.58"/>
    <x v="12"/>
  </r>
  <r>
    <s v="24"/>
    <s v="052"/>
    <s v="0024"/>
    <s v="55"/>
    <s v="55"/>
    <s v="00000000"/>
    <s v="000000"/>
    <s v="05022"/>
    <s v="20171218"/>
    <s v="0001"/>
    <s v="0"/>
    <s v="20171218"/>
    <s v="10120101020100"/>
    <x v="1"/>
    <s v="0"/>
    <n v="557543"/>
    <n v="5575.43"/>
    <x v="12"/>
  </r>
  <r>
    <s v="24"/>
    <s v="052"/>
    <s v="0024"/>
    <s v="55"/>
    <s v="55"/>
    <s v="00000000"/>
    <s v="000000"/>
    <s v="05022"/>
    <s v="20171219"/>
    <s v="0001"/>
    <s v="0"/>
    <s v="20171219"/>
    <s v="10120101020100"/>
    <x v="0"/>
    <s v="0"/>
    <n v="619672"/>
    <n v="-6196.72"/>
    <x v="12"/>
  </r>
  <r>
    <s v="24"/>
    <s v="052"/>
    <s v="0024"/>
    <s v="55"/>
    <s v="55"/>
    <s v="00000000"/>
    <s v="000000"/>
    <s v="05022"/>
    <s v="20171220"/>
    <s v="0001"/>
    <s v="0"/>
    <s v="20171220"/>
    <s v="10120101020100"/>
    <x v="1"/>
    <s v="0"/>
    <n v="93952"/>
    <n v="939.52"/>
    <x v="12"/>
  </r>
  <r>
    <s v="24"/>
    <s v="052"/>
    <s v="0024"/>
    <s v="55"/>
    <s v="55"/>
    <s v="00000000"/>
    <s v="000000"/>
    <s v="05022"/>
    <s v="20171220"/>
    <s v="0001"/>
    <s v="0"/>
    <s v="20171220"/>
    <s v="10120101020100"/>
    <x v="0"/>
    <s v="0"/>
    <n v="20008533"/>
    <m/>
    <x v="12"/>
  </r>
  <r>
    <s v="24"/>
    <s v="052"/>
    <s v="0024"/>
    <s v="55"/>
    <s v="55"/>
    <s v="00000000"/>
    <s v="000000"/>
    <s v="05022"/>
    <s v="20171222"/>
    <s v="0001"/>
    <s v="0"/>
    <s v="20171222"/>
    <s v="10120101020100"/>
    <x v="0"/>
    <s v="0"/>
    <n v="44048"/>
    <n v="-440.48"/>
    <x v="12"/>
  </r>
  <r>
    <s v="24"/>
    <s v="052"/>
    <s v="0024"/>
    <s v="55"/>
    <s v="55"/>
    <s v="00000000"/>
    <s v="000000"/>
    <s v="05022"/>
    <s v="20171222"/>
    <s v="0001"/>
    <s v="0"/>
    <s v="20171222"/>
    <s v="10120101020100"/>
    <x v="1"/>
    <s v="0"/>
    <n v="226952"/>
    <n v="2269.52"/>
    <x v="12"/>
  </r>
  <r>
    <s v="24"/>
    <s v="052"/>
    <s v="0024"/>
    <s v="55"/>
    <s v="55"/>
    <s v="00000000"/>
    <s v="000000"/>
    <s v="05022"/>
    <s v="20171226"/>
    <s v="0001"/>
    <s v="0"/>
    <s v="20171226"/>
    <s v="10120101020100"/>
    <x v="0"/>
    <s v="0"/>
    <n v="171048"/>
    <n v="-1710.48"/>
    <x v="12"/>
  </r>
  <r>
    <s v="24"/>
    <s v="052"/>
    <s v="0024"/>
    <s v="55"/>
    <s v="55"/>
    <s v="00000000"/>
    <s v="000000"/>
    <s v="05022"/>
    <s v="20171227"/>
    <s v="0001"/>
    <s v="0"/>
    <s v="20171227"/>
    <s v="10120101020100"/>
    <x v="0"/>
    <s v="0"/>
    <n v="3548"/>
    <n v="-35.479999999999997"/>
    <x v="12"/>
  </r>
  <r>
    <s v="24"/>
    <s v="052"/>
    <s v="0024"/>
    <s v="55"/>
    <s v="55"/>
    <s v="00000000"/>
    <s v="000000"/>
    <s v="05022"/>
    <s v="20171228"/>
    <s v="0001"/>
    <s v="0"/>
    <s v="20171228"/>
    <s v="10120101020100"/>
    <x v="0"/>
    <s v="0"/>
    <n v="420189"/>
    <n v="-4201.8900000000003"/>
    <x v="12"/>
  </r>
  <r>
    <s v="24"/>
    <s v="052"/>
    <s v="0024"/>
    <s v="55"/>
    <s v="55"/>
    <s v="00000000"/>
    <s v="000000"/>
    <s v="05022"/>
    <s v="20171229"/>
    <s v="0001"/>
    <s v="0"/>
    <s v="20171229"/>
    <s v="10120101020100"/>
    <x v="1"/>
    <s v="0"/>
    <n v="342452"/>
    <n v="3424.52"/>
    <x v="12"/>
  </r>
  <r>
    <s v="24"/>
    <s v="052"/>
    <s v="0024"/>
    <s v="55"/>
    <s v="55"/>
    <s v="00000000"/>
    <s v="000000"/>
    <s v="05022"/>
    <s v="20171229"/>
    <s v="0001"/>
    <s v="0"/>
    <s v="20171229"/>
    <s v="10120101020100"/>
    <x v="1"/>
    <s v="0"/>
    <n v="41452"/>
    <n v="414.52"/>
    <x v="12"/>
  </r>
  <r>
    <s v="24"/>
    <s v="052"/>
    <s v="0024"/>
    <s v="55"/>
    <s v="55"/>
    <s v="00000000"/>
    <s v="000000"/>
    <s v="05023"/>
    <s v="20170103"/>
    <s v="0001"/>
    <s v="0"/>
    <s v="20170103"/>
    <s v="10121012010102020001020200"/>
    <x v="0"/>
    <s v="0"/>
    <n v="20764"/>
    <m/>
    <x v="0"/>
  </r>
  <r>
    <s v="24"/>
    <s v="052"/>
    <s v="0024"/>
    <s v="55"/>
    <s v="55"/>
    <s v="00000000"/>
    <s v="000000"/>
    <s v="05023"/>
    <s v="20170104"/>
    <s v="0001"/>
    <s v="0"/>
    <s v="20170104"/>
    <s v="10121012010102020001020200"/>
    <x v="0"/>
    <s v="0"/>
    <n v="2646"/>
    <n v="-26.46"/>
    <x v="0"/>
  </r>
  <r>
    <s v="24"/>
    <s v="052"/>
    <s v="0024"/>
    <s v="55"/>
    <s v="55"/>
    <s v="00000000"/>
    <s v="000000"/>
    <s v="05023"/>
    <s v="20170105"/>
    <s v="0001"/>
    <s v="0"/>
    <s v="20170105"/>
    <s v="10121012010102020001020200"/>
    <x v="1"/>
    <s v="0"/>
    <n v="20000000"/>
    <n v="200000"/>
    <x v="0"/>
  </r>
  <r>
    <s v="24"/>
    <s v="052"/>
    <s v="0024"/>
    <s v="55"/>
    <s v="55"/>
    <s v="00000000"/>
    <s v="000000"/>
    <s v="05023"/>
    <s v="20170105"/>
    <s v="0001"/>
    <s v="0"/>
    <s v="20170105"/>
    <s v="10121012010102020001020200"/>
    <x v="0"/>
    <s v="0"/>
    <n v="39440"/>
    <n v="-394.4"/>
    <x v="0"/>
  </r>
  <r>
    <s v="24"/>
    <s v="052"/>
    <s v="0024"/>
    <s v="55"/>
    <s v="55"/>
    <s v="00000000"/>
    <s v="000000"/>
    <s v="05023"/>
    <s v="20170106"/>
    <s v="0001"/>
    <s v="0"/>
    <s v="20170106"/>
    <s v="10121012010102020001020200"/>
    <x v="1"/>
    <s v="0"/>
    <n v="95780"/>
    <n v="957.8"/>
    <x v="0"/>
  </r>
  <r>
    <s v="24"/>
    <s v="052"/>
    <s v="0024"/>
    <s v="55"/>
    <s v="55"/>
    <s v="00000000"/>
    <s v="000000"/>
    <s v="05023"/>
    <s v="20170110"/>
    <s v="0001"/>
    <s v="0"/>
    <s v="20170110"/>
    <s v="10121012010102020001020200"/>
    <x v="0"/>
    <s v="0"/>
    <n v="31035"/>
    <n v="-310.35000000000002"/>
    <x v="0"/>
  </r>
  <r>
    <s v="24"/>
    <s v="052"/>
    <s v="0024"/>
    <s v="55"/>
    <s v="55"/>
    <s v="00000000"/>
    <s v="000000"/>
    <s v="05023"/>
    <s v="20170111"/>
    <s v="0001"/>
    <s v="0"/>
    <s v="20170111"/>
    <s v="10121012010102020001020200"/>
    <x v="0"/>
    <s v="0"/>
    <n v="166680"/>
    <n v="-1666.8"/>
    <x v="0"/>
  </r>
  <r>
    <s v="24"/>
    <s v="052"/>
    <s v="0024"/>
    <s v="55"/>
    <s v="55"/>
    <s v="00000000"/>
    <s v="000000"/>
    <s v="05023"/>
    <s v="20170111"/>
    <s v="0001"/>
    <s v="0"/>
    <s v="20170111"/>
    <s v="10121012010102020001020200"/>
    <x v="1"/>
    <s v="0"/>
    <n v="15000000"/>
    <n v="150000"/>
    <x v="0"/>
  </r>
  <r>
    <s v="24"/>
    <s v="052"/>
    <s v="0024"/>
    <s v="55"/>
    <s v="55"/>
    <s v="00000000"/>
    <s v="000000"/>
    <s v="05023"/>
    <s v="20170112"/>
    <s v="0001"/>
    <s v="0"/>
    <s v="20170112"/>
    <s v="10121012010102020001020200"/>
    <x v="1"/>
    <s v="0"/>
    <n v="803731"/>
    <n v="8037.31"/>
    <x v="0"/>
  </r>
  <r>
    <s v="24"/>
    <s v="052"/>
    <s v="0024"/>
    <s v="55"/>
    <s v="55"/>
    <s v="00000000"/>
    <s v="000000"/>
    <s v="05023"/>
    <s v="20170113"/>
    <s v="0001"/>
    <s v="0"/>
    <s v="20170113"/>
    <s v="10121012010102020001020200"/>
    <x v="0"/>
    <s v="0"/>
    <n v="204190"/>
    <n v="-2041.9"/>
    <x v="0"/>
  </r>
  <r>
    <s v="24"/>
    <s v="052"/>
    <s v="0024"/>
    <s v="55"/>
    <s v="55"/>
    <s v="00000000"/>
    <s v="000000"/>
    <s v="05023"/>
    <s v="20170116"/>
    <s v="0001"/>
    <s v="0"/>
    <s v="20170116"/>
    <s v="10121012010102020001020200"/>
    <x v="0"/>
    <s v="0"/>
    <n v="407328"/>
    <n v="-4073.28"/>
    <x v="0"/>
  </r>
  <r>
    <s v="24"/>
    <s v="052"/>
    <s v="0024"/>
    <s v="55"/>
    <s v="55"/>
    <s v="00000000"/>
    <s v="000000"/>
    <s v="05023"/>
    <s v="20170117"/>
    <s v="0001"/>
    <s v="0"/>
    <s v="20170117"/>
    <s v="10121012010102020001020200"/>
    <x v="1"/>
    <s v="0"/>
    <n v="300000000"/>
    <n v="3000000"/>
    <x v="0"/>
  </r>
  <r>
    <s v="24"/>
    <s v="052"/>
    <s v="0024"/>
    <s v="55"/>
    <s v="55"/>
    <s v="00000000"/>
    <s v="000000"/>
    <s v="05023"/>
    <s v="20170117"/>
    <s v="0001"/>
    <s v="0"/>
    <s v="20170117"/>
    <s v="10121012010102020001020200"/>
    <x v="0"/>
    <s v="0"/>
    <n v="4438"/>
    <n v="-44.38"/>
    <x v="0"/>
  </r>
  <r>
    <s v="24"/>
    <s v="052"/>
    <s v="0024"/>
    <s v="55"/>
    <s v="55"/>
    <s v="00000000"/>
    <s v="000000"/>
    <s v="05023"/>
    <s v="20170118"/>
    <s v="0001"/>
    <s v="0"/>
    <s v="20170118"/>
    <s v="10121012010102020001020200"/>
    <x v="1"/>
    <s v="0"/>
    <n v="1100447"/>
    <n v="11004.47"/>
    <x v="0"/>
  </r>
  <r>
    <s v="24"/>
    <s v="052"/>
    <s v="0024"/>
    <s v="55"/>
    <s v="55"/>
    <s v="00000000"/>
    <s v="000000"/>
    <s v="05023"/>
    <s v="20170119"/>
    <s v="0001"/>
    <s v="0"/>
    <s v="20170119"/>
    <s v="10121012010102020001020200"/>
    <x v="0"/>
    <s v="0"/>
    <n v="678763"/>
    <n v="-6787.63"/>
    <x v="0"/>
  </r>
  <r>
    <s v="24"/>
    <s v="052"/>
    <s v="0024"/>
    <s v="55"/>
    <s v="55"/>
    <s v="00000000"/>
    <s v="000000"/>
    <s v="05023"/>
    <s v="20170120"/>
    <s v="0001"/>
    <s v="0"/>
    <s v="20170120"/>
    <s v="10121012010102020001020200"/>
    <x v="0"/>
    <s v="0"/>
    <n v="721267"/>
    <n v="-7212.67"/>
    <x v="0"/>
  </r>
  <r>
    <s v="24"/>
    <s v="052"/>
    <s v="0024"/>
    <s v="55"/>
    <s v="55"/>
    <s v="00000000"/>
    <s v="000000"/>
    <s v="05023"/>
    <s v="20170120"/>
    <s v="0001"/>
    <s v="0"/>
    <s v="20170120"/>
    <s v="10121012010102020001020200"/>
    <x v="1"/>
    <s v="0"/>
    <n v="60000000"/>
    <n v="600000"/>
    <x v="0"/>
  </r>
  <r>
    <s v="24"/>
    <s v="052"/>
    <s v="0024"/>
    <s v="55"/>
    <s v="55"/>
    <s v="00000000"/>
    <s v="000000"/>
    <s v="05023"/>
    <s v="20170120"/>
    <s v="0001"/>
    <s v="0"/>
    <s v="20170120"/>
    <s v="10121012010102020001020200"/>
    <x v="1"/>
    <s v="0"/>
    <n v="150000000"/>
    <n v="1500000"/>
    <x v="0"/>
  </r>
  <r>
    <s v="24"/>
    <s v="052"/>
    <s v="0024"/>
    <s v="55"/>
    <s v="55"/>
    <s v="00000000"/>
    <s v="000000"/>
    <s v="05023"/>
    <s v="20170120"/>
    <s v="0001"/>
    <s v="0"/>
    <s v="20170120"/>
    <s v="10121012010102020001020200"/>
    <x v="0"/>
    <s v="0"/>
    <n v="140000000"/>
    <n v="-1400000"/>
    <x v="0"/>
  </r>
  <r>
    <s v="24"/>
    <s v="052"/>
    <s v="0024"/>
    <s v="55"/>
    <s v="55"/>
    <s v="00000000"/>
    <s v="000000"/>
    <s v="05023"/>
    <s v="20170123"/>
    <s v="0001"/>
    <s v="0"/>
    <s v="20170123"/>
    <s v="10121012010102020001020200"/>
    <x v="0"/>
    <s v="0"/>
    <n v="667730"/>
    <n v="-6677.3"/>
    <x v="0"/>
  </r>
  <r>
    <s v="24"/>
    <s v="052"/>
    <s v="0024"/>
    <s v="55"/>
    <s v="55"/>
    <s v="00000000"/>
    <s v="000000"/>
    <s v="05023"/>
    <s v="20170124"/>
    <s v="0001"/>
    <s v="0"/>
    <s v="20170124"/>
    <s v="10121012010102020001020200"/>
    <x v="1"/>
    <s v="0"/>
    <n v="551007"/>
    <n v="5510.07"/>
    <x v="0"/>
  </r>
  <r>
    <s v="24"/>
    <s v="052"/>
    <s v="0024"/>
    <s v="55"/>
    <s v="55"/>
    <s v="00000000"/>
    <s v="000000"/>
    <s v="05023"/>
    <s v="20170125"/>
    <s v="0001"/>
    <s v="0"/>
    <s v="20170125"/>
    <s v="10121012010102020001020200"/>
    <x v="0"/>
    <s v="0"/>
    <n v="704491"/>
    <n v="-7044.91"/>
    <x v="0"/>
  </r>
  <r>
    <s v="24"/>
    <s v="052"/>
    <s v="0024"/>
    <s v="55"/>
    <s v="55"/>
    <s v="00000000"/>
    <s v="000000"/>
    <s v="05023"/>
    <s v="20170126"/>
    <s v="0001"/>
    <s v="0"/>
    <s v="20170126"/>
    <s v="10121012010102020001020200"/>
    <x v="1"/>
    <s v="0"/>
    <n v="448029"/>
    <n v="4480.29"/>
    <x v="0"/>
  </r>
  <r>
    <s v="24"/>
    <s v="052"/>
    <s v="0024"/>
    <s v="55"/>
    <s v="55"/>
    <s v="00000000"/>
    <s v="000000"/>
    <s v="05023"/>
    <s v="20170130"/>
    <s v="0001"/>
    <s v="0"/>
    <s v="20170130"/>
    <s v="10121012010102020001020200"/>
    <x v="1"/>
    <s v="0"/>
    <n v="548671"/>
    <n v="5486.71"/>
    <x v="0"/>
  </r>
  <r>
    <s v="24"/>
    <s v="052"/>
    <s v="0024"/>
    <s v="55"/>
    <s v="55"/>
    <s v="00000000"/>
    <s v="000000"/>
    <s v="05023"/>
    <s v="20170130"/>
    <s v="0001"/>
    <s v="0"/>
    <s v="20170130"/>
    <s v="10121012010102020001020200"/>
    <x v="1"/>
    <s v="0"/>
    <n v="44531"/>
    <n v="445.31"/>
    <x v="0"/>
  </r>
  <r>
    <s v="24"/>
    <s v="052"/>
    <s v="0024"/>
    <s v="55"/>
    <s v="55"/>
    <s v="00000000"/>
    <s v="000000"/>
    <s v="05023"/>
    <s v="20170130"/>
    <s v="0001"/>
    <s v="0"/>
    <s v="20170130"/>
    <s v="10121012010102020001020200"/>
    <x v="0"/>
    <s v="0"/>
    <n v="15000000"/>
    <n v="-150000"/>
    <x v="0"/>
  </r>
  <r>
    <s v="24"/>
    <s v="052"/>
    <s v="0024"/>
    <s v="55"/>
    <s v="55"/>
    <s v="00000000"/>
    <s v="000000"/>
    <s v="05023"/>
    <s v="20170202"/>
    <s v="0001"/>
    <s v="0"/>
    <s v="20170202"/>
    <s v="10120101020200"/>
    <x v="1"/>
    <s v="0"/>
    <n v="1322038"/>
    <n v="13220.38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1"/>
    <s v="0"/>
    <n v="96300000"/>
    <n v="963000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1"/>
    <s v="0"/>
    <n v="100000000"/>
    <n v="1000000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0"/>
    <s v="0"/>
    <n v="1339669"/>
    <n v="-13396.69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0"/>
    <s v="0"/>
    <n v="15000000"/>
    <n v="-150000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0"/>
    <s v="0"/>
    <n v="100000000"/>
    <n v="-1000000"/>
    <x v="1"/>
  </r>
  <r>
    <s v="24"/>
    <s v="052"/>
    <s v="0024"/>
    <s v="55"/>
    <s v="55"/>
    <s v="00000000"/>
    <s v="000000"/>
    <s v="05023"/>
    <s v="20170203"/>
    <s v="0001"/>
    <s v="0"/>
    <s v="20170203"/>
    <s v="10120101020200"/>
    <x v="1"/>
    <s v="0"/>
    <n v="50783"/>
    <n v="507.83"/>
    <x v="1"/>
  </r>
  <r>
    <s v="24"/>
    <s v="052"/>
    <s v="0024"/>
    <s v="55"/>
    <s v="55"/>
    <s v="00000000"/>
    <s v="000000"/>
    <s v="05023"/>
    <s v="20170203"/>
    <s v="0001"/>
    <s v="0"/>
    <s v="20170203"/>
    <s v="10120101020200"/>
    <x v="0"/>
    <s v="0"/>
    <n v="117998"/>
    <n v="-1179.98"/>
    <x v="1"/>
  </r>
  <r>
    <s v="24"/>
    <s v="052"/>
    <s v="0024"/>
    <s v="55"/>
    <s v="55"/>
    <s v="00000000"/>
    <s v="000000"/>
    <s v="05023"/>
    <s v="20170203"/>
    <s v="0001"/>
    <s v="0"/>
    <s v="20170203"/>
    <s v="10120101020200"/>
    <x v="0"/>
    <s v="0"/>
    <n v="2031162"/>
    <n v="-20311.62"/>
    <x v="1"/>
  </r>
  <r>
    <s v="24"/>
    <s v="052"/>
    <s v="0024"/>
    <s v="55"/>
    <s v="55"/>
    <s v="00000000"/>
    <s v="000000"/>
    <s v="05023"/>
    <s v="20170206"/>
    <s v="0001"/>
    <s v="0"/>
    <s v="20170206"/>
    <s v="10120101020200"/>
    <x v="1"/>
    <s v="0"/>
    <n v="116531"/>
    <n v="1165.31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1"/>
    <s v="0"/>
    <n v="126152"/>
    <n v="1261.52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1"/>
    <s v="0"/>
    <n v="50000000"/>
    <n v="500000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0"/>
    <s v="0"/>
    <n v="104536"/>
    <n v="-1045.3599999999999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1"/>
    <s v="0"/>
    <n v="365852"/>
    <n v="3658.52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0"/>
    <s v="0"/>
    <n v="15034745"/>
    <n v="-150347.45000000001"/>
    <x v="1"/>
  </r>
  <r>
    <s v="24"/>
    <s v="052"/>
    <s v="0024"/>
    <s v="55"/>
    <s v="55"/>
    <s v="00000000"/>
    <s v="000000"/>
    <s v="05023"/>
    <s v="20170210"/>
    <s v="0001"/>
    <s v="0"/>
    <s v="20170210"/>
    <s v="10120101020200"/>
    <x v="1"/>
    <s v="0"/>
    <n v="51388"/>
    <n v="513.88"/>
    <x v="1"/>
  </r>
  <r>
    <s v="24"/>
    <s v="052"/>
    <s v="0024"/>
    <s v="55"/>
    <s v="55"/>
    <s v="00000000"/>
    <s v="000000"/>
    <s v="05023"/>
    <s v="20170210"/>
    <s v="0001"/>
    <s v="0"/>
    <s v="20170210"/>
    <s v="10120101020200"/>
    <x v="0"/>
    <s v="0"/>
    <n v="14972336"/>
    <n v="-149723.35999999999"/>
    <x v="1"/>
  </r>
  <r>
    <s v="24"/>
    <s v="052"/>
    <s v="0024"/>
    <s v="55"/>
    <s v="55"/>
    <s v="00000000"/>
    <s v="000000"/>
    <s v="05023"/>
    <s v="20170213"/>
    <s v="0001"/>
    <s v="0"/>
    <s v="20170213"/>
    <s v="10120101020200"/>
    <x v="1"/>
    <s v="0"/>
    <n v="249575"/>
    <n v="2495.75"/>
    <x v="1"/>
  </r>
  <r>
    <s v="24"/>
    <s v="052"/>
    <s v="0024"/>
    <s v="55"/>
    <s v="55"/>
    <s v="00000000"/>
    <s v="000000"/>
    <s v="05023"/>
    <s v="20170213"/>
    <s v="0001"/>
    <s v="0"/>
    <s v="20170213"/>
    <s v="10120101020200"/>
    <x v="1"/>
    <s v="0"/>
    <n v="100000000"/>
    <n v="1000000"/>
    <x v="1"/>
  </r>
  <r>
    <s v="24"/>
    <s v="052"/>
    <s v="0024"/>
    <s v="55"/>
    <s v="55"/>
    <s v="00000000"/>
    <s v="000000"/>
    <s v="05023"/>
    <s v="20170214"/>
    <s v="0001"/>
    <s v="0"/>
    <s v="20170214"/>
    <s v="10120101020200"/>
    <x v="1"/>
    <s v="0"/>
    <n v="5424"/>
    <n v="54.24"/>
    <x v="1"/>
  </r>
  <r>
    <s v="24"/>
    <s v="052"/>
    <s v="0024"/>
    <s v="55"/>
    <s v="55"/>
    <s v="00000000"/>
    <s v="000000"/>
    <s v="05023"/>
    <s v="20170214"/>
    <s v="0001"/>
    <s v="0"/>
    <s v="20170214"/>
    <s v="10120101020200"/>
    <x v="0"/>
    <s v="0"/>
    <n v="248343"/>
    <n v="-2483.4299999999998"/>
    <x v="1"/>
  </r>
  <r>
    <s v="24"/>
    <s v="052"/>
    <s v="0024"/>
    <s v="55"/>
    <s v="55"/>
    <s v="00000000"/>
    <s v="000000"/>
    <s v="05023"/>
    <s v="20170214"/>
    <s v="0001"/>
    <s v="0"/>
    <s v="20170214"/>
    <s v="10120101020200"/>
    <x v="0"/>
    <s v="0"/>
    <n v="9849371"/>
    <n v="-98493.71"/>
    <x v="1"/>
  </r>
  <r>
    <s v="24"/>
    <s v="052"/>
    <s v="0024"/>
    <s v="55"/>
    <s v="55"/>
    <s v="00000000"/>
    <s v="000000"/>
    <s v="05023"/>
    <s v="20170220"/>
    <s v="0001"/>
    <s v="0"/>
    <s v="20170220"/>
    <s v="10120101020200"/>
    <x v="1"/>
    <s v="0"/>
    <n v="176710"/>
    <n v="1767.1"/>
    <x v="1"/>
  </r>
  <r>
    <s v="24"/>
    <s v="052"/>
    <s v="0024"/>
    <s v="55"/>
    <s v="55"/>
    <s v="00000000"/>
    <s v="000000"/>
    <s v="05023"/>
    <s v="20170220"/>
    <s v="0001"/>
    <s v="0"/>
    <s v="20170220"/>
    <s v="10120101020200"/>
    <x v="0"/>
    <s v="0"/>
    <n v="20384720"/>
    <n v="-203847.2"/>
    <x v="1"/>
  </r>
  <r>
    <s v="24"/>
    <s v="052"/>
    <s v="0024"/>
    <s v="55"/>
    <s v="55"/>
    <s v="00000000"/>
    <s v="000000"/>
    <s v="05023"/>
    <s v="20170220"/>
    <s v="0001"/>
    <s v="0"/>
    <s v="20170220"/>
    <s v="10120101020200"/>
    <x v="0"/>
    <s v="0"/>
    <n v="50032644"/>
    <n v="-500326.44"/>
    <x v="1"/>
  </r>
  <r>
    <s v="24"/>
    <s v="052"/>
    <s v="0024"/>
    <s v="55"/>
    <s v="55"/>
    <s v="00000000"/>
    <s v="000000"/>
    <s v="05023"/>
    <s v="20170221"/>
    <s v="0001"/>
    <s v="0"/>
    <s v="20170221"/>
    <s v="10120101020200"/>
    <x v="0"/>
    <s v="0"/>
    <n v="2060591"/>
    <n v="-20605.91"/>
    <x v="1"/>
  </r>
  <r>
    <s v="24"/>
    <s v="052"/>
    <s v="0024"/>
    <s v="55"/>
    <s v="55"/>
    <s v="00000000"/>
    <s v="000000"/>
    <s v="05023"/>
    <s v="20170223"/>
    <s v="0001"/>
    <s v="0"/>
    <s v="20170223"/>
    <s v="10120101020200"/>
    <x v="1"/>
    <s v="0"/>
    <n v="350323"/>
    <n v="3503.23"/>
    <x v="1"/>
  </r>
  <r>
    <s v="24"/>
    <s v="052"/>
    <s v="0024"/>
    <s v="55"/>
    <s v="55"/>
    <s v="00000000"/>
    <s v="000000"/>
    <s v="05023"/>
    <s v="20170223"/>
    <s v="0001"/>
    <s v="0"/>
    <s v="20170223"/>
    <s v="10120101020200"/>
    <x v="0"/>
    <s v="0"/>
    <n v="1053112"/>
    <n v="-10531.12"/>
    <x v="1"/>
  </r>
  <r>
    <s v="24"/>
    <s v="052"/>
    <s v="0024"/>
    <s v="55"/>
    <s v="55"/>
    <s v="00000000"/>
    <s v="000000"/>
    <s v="05023"/>
    <s v="20170223"/>
    <s v="0001"/>
    <s v="0"/>
    <s v="20170223"/>
    <s v="10120101020200"/>
    <x v="0"/>
    <s v="0"/>
    <n v="15023975"/>
    <n v="-150239.75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1"/>
    <s v="0"/>
    <n v="476686"/>
    <n v="4766.8599999999997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1"/>
    <s v="0"/>
    <n v="44705100"/>
    <n v="447051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1"/>
    <s v="0"/>
    <n v="33000188"/>
    <n v="330001.88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0"/>
    <s v="0"/>
    <n v="61931518"/>
    <n v="-619315.18000000005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0"/>
    <s v="0"/>
    <n v="33000188"/>
    <n v="-330001.88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0"/>
    <s v="0"/>
    <n v="30244461"/>
    <n v="-302444.61"/>
    <x v="1"/>
  </r>
  <r>
    <s v="24"/>
    <s v="052"/>
    <s v="0024"/>
    <s v="55"/>
    <s v="55"/>
    <s v="00000000"/>
    <s v="000000"/>
    <s v="05023"/>
    <s v="20170302"/>
    <s v="0001"/>
    <s v="0"/>
    <s v="20170302"/>
    <s v="10120101020200"/>
    <x v="1"/>
    <s v="0"/>
    <n v="3125194"/>
    <n v="31251.94"/>
    <x v="3"/>
  </r>
  <r>
    <s v="24"/>
    <s v="052"/>
    <s v="0024"/>
    <s v="55"/>
    <s v="55"/>
    <s v="00000000"/>
    <s v="000000"/>
    <s v="05023"/>
    <s v="20170302"/>
    <s v="0001"/>
    <s v="0"/>
    <s v="20170302"/>
    <s v="10120101020200"/>
    <x v="1"/>
    <s v="0"/>
    <n v="2838430"/>
    <n v="28384.3"/>
    <x v="3"/>
  </r>
  <r>
    <s v="24"/>
    <s v="052"/>
    <s v="0024"/>
    <s v="55"/>
    <s v="55"/>
    <s v="00000000"/>
    <s v="000000"/>
    <s v="05023"/>
    <s v="20170302"/>
    <s v="0001"/>
    <s v="0"/>
    <s v="20170302"/>
    <s v="10120101020200"/>
    <x v="1"/>
    <s v="0"/>
    <n v="50000000"/>
    <n v="500000"/>
    <x v="3"/>
  </r>
  <r>
    <s v="24"/>
    <s v="052"/>
    <s v="0024"/>
    <s v="55"/>
    <s v="55"/>
    <s v="00000000"/>
    <s v="000000"/>
    <s v="05023"/>
    <s v="20170302"/>
    <s v="0001"/>
    <s v="0"/>
    <s v="20170302"/>
    <s v="10120101020200"/>
    <x v="0"/>
    <s v="0"/>
    <n v="3009228"/>
    <n v="-30092.28"/>
    <x v="3"/>
  </r>
  <r>
    <s v="24"/>
    <s v="052"/>
    <s v="0024"/>
    <s v="55"/>
    <s v="55"/>
    <s v="00000000"/>
    <s v="000000"/>
    <s v="05023"/>
    <s v="20170302"/>
    <s v="0001"/>
    <s v="0"/>
    <s v="20170302"/>
    <s v="10120101020200"/>
    <x v="0"/>
    <s v="0"/>
    <n v="20701433"/>
    <n v="-207014.33"/>
    <x v="3"/>
  </r>
  <r>
    <s v="24"/>
    <s v="052"/>
    <s v="0024"/>
    <s v="55"/>
    <s v="55"/>
    <s v="00000000"/>
    <s v="000000"/>
    <s v="05023"/>
    <s v="20170303"/>
    <s v="0001"/>
    <s v="0"/>
    <s v="20170303"/>
    <s v="10120101020200"/>
    <x v="0"/>
    <s v="0"/>
    <n v="270627"/>
    <n v="-2706.27"/>
    <x v="3"/>
  </r>
  <r>
    <s v="24"/>
    <s v="052"/>
    <s v="0024"/>
    <s v="55"/>
    <s v="55"/>
    <s v="00000000"/>
    <s v="000000"/>
    <s v="05023"/>
    <s v="20170306"/>
    <s v="0001"/>
    <s v="0"/>
    <s v="20170306"/>
    <s v="10120101020200"/>
    <x v="1"/>
    <s v="0"/>
    <n v="79948"/>
    <n v="799.48"/>
    <x v="3"/>
  </r>
  <r>
    <s v="24"/>
    <s v="052"/>
    <s v="0024"/>
    <s v="55"/>
    <s v="55"/>
    <s v="00000000"/>
    <s v="000000"/>
    <s v="05023"/>
    <s v="20170306"/>
    <s v="0001"/>
    <s v="0"/>
    <s v="20170306"/>
    <s v="10120101020200"/>
    <x v="0"/>
    <s v="0"/>
    <n v="97361"/>
    <n v="-973.61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28823"/>
    <n v="-288.23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1122292"/>
    <n v="-11222.92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15000000"/>
    <n v="-150000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20000000"/>
    <n v="-200000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70000000"/>
    <m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108800000"/>
    <m/>
    <x v="3"/>
  </r>
  <r>
    <s v="24"/>
    <s v="052"/>
    <s v="0024"/>
    <s v="55"/>
    <s v="55"/>
    <s v="00000000"/>
    <s v="000000"/>
    <s v="05023"/>
    <s v="20170310"/>
    <s v="0001"/>
    <s v="0"/>
    <s v="20170310"/>
    <s v="10120101020200"/>
    <x v="1"/>
    <s v="0"/>
    <n v="20000000"/>
    <n v="200000"/>
    <x v="3"/>
  </r>
  <r>
    <s v="24"/>
    <s v="052"/>
    <s v="0024"/>
    <s v="55"/>
    <s v="55"/>
    <s v="00000000"/>
    <s v="000000"/>
    <s v="05023"/>
    <s v="20170310"/>
    <s v="0001"/>
    <s v="0"/>
    <s v="20170310"/>
    <s v="10120101020200"/>
    <x v="1"/>
    <s v="0"/>
    <n v="178800000"/>
    <n v="1788000"/>
    <x v="3"/>
  </r>
  <r>
    <s v="24"/>
    <s v="052"/>
    <s v="0024"/>
    <s v="55"/>
    <s v="55"/>
    <s v="00000000"/>
    <s v="000000"/>
    <s v="05023"/>
    <s v="20170310"/>
    <s v="0001"/>
    <s v="0"/>
    <s v="20170310"/>
    <s v="10120101020200"/>
    <x v="0"/>
    <s v="0"/>
    <n v="737987"/>
    <n v="-7379.87"/>
    <x v="3"/>
  </r>
  <r>
    <s v="24"/>
    <s v="052"/>
    <s v="0024"/>
    <s v="55"/>
    <s v="55"/>
    <s v="00000000"/>
    <s v="000000"/>
    <s v="05023"/>
    <s v="20170310"/>
    <s v="0001"/>
    <s v="0"/>
    <s v="20170310"/>
    <s v="10120101020200"/>
    <x v="0"/>
    <s v="0"/>
    <n v="15000000"/>
    <n v="-150000"/>
    <x v="3"/>
  </r>
  <r>
    <s v="24"/>
    <s v="052"/>
    <s v="0024"/>
    <s v="55"/>
    <s v="55"/>
    <s v="00000000"/>
    <s v="000000"/>
    <s v="05023"/>
    <s v="20170313"/>
    <s v="0001"/>
    <s v="0"/>
    <s v="20170313"/>
    <s v="10120101020200"/>
    <x v="1"/>
    <s v="0"/>
    <n v="178800000"/>
    <m/>
    <x v="3"/>
  </r>
  <r>
    <s v="24"/>
    <s v="052"/>
    <s v="0024"/>
    <s v="55"/>
    <s v="55"/>
    <s v="00000000"/>
    <s v="000000"/>
    <s v="05023"/>
    <s v="20170313"/>
    <s v="0001"/>
    <s v="0"/>
    <s v="20170313"/>
    <s v="10120101020200"/>
    <x v="0"/>
    <s v="0"/>
    <n v="1521065"/>
    <n v="-15210.65"/>
    <x v="3"/>
  </r>
  <r>
    <s v="24"/>
    <s v="052"/>
    <s v="0024"/>
    <s v="55"/>
    <s v="55"/>
    <s v="00000000"/>
    <s v="000000"/>
    <s v="05023"/>
    <s v="20170314"/>
    <s v="0001"/>
    <s v="0"/>
    <s v="20170314"/>
    <s v="10120101020200"/>
    <x v="1"/>
    <s v="0"/>
    <n v="1821182"/>
    <n v="18211.82"/>
    <x v="3"/>
  </r>
  <r>
    <s v="24"/>
    <s v="052"/>
    <s v="0024"/>
    <s v="55"/>
    <s v="55"/>
    <s v="00000000"/>
    <s v="000000"/>
    <s v="05023"/>
    <s v="20170314"/>
    <s v="0001"/>
    <s v="0"/>
    <s v="20170314"/>
    <s v="10120101020200"/>
    <x v="1"/>
    <s v="0"/>
    <n v="225882"/>
    <n v="2258.8200000000002"/>
    <x v="3"/>
  </r>
  <r>
    <s v="24"/>
    <s v="052"/>
    <s v="0024"/>
    <s v="55"/>
    <s v="55"/>
    <s v="00000000"/>
    <s v="000000"/>
    <s v="05023"/>
    <s v="20170314"/>
    <s v="0001"/>
    <s v="0"/>
    <s v="20170314"/>
    <s v="10120101020200"/>
    <x v="0"/>
    <s v="0"/>
    <n v="39462778"/>
    <n v="-394627.78"/>
    <x v="3"/>
  </r>
  <r>
    <s v="24"/>
    <s v="052"/>
    <s v="0024"/>
    <s v="55"/>
    <s v="55"/>
    <s v="00000000"/>
    <s v="000000"/>
    <s v="05023"/>
    <s v="20170315"/>
    <s v="0001"/>
    <s v="0"/>
    <s v="20170315"/>
    <s v="10120101020200"/>
    <x v="1"/>
    <s v="0"/>
    <n v="128701"/>
    <n v="1287.01"/>
    <x v="3"/>
  </r>
  <r>
    <s v="24"/>
    <s v="052"/>
    <s v="0024"/>
    <s v="55"/>
    <s v="55"/>
    <s v="00000000"/>
    <s v="000000"/>
    <s v="05023"/>
    <s v="20170315"/>
    <s v="0001"/>
    <s v="0"/>
    <s v="20170315"/>
    <s v="10120101020200"/>
    <x v="0"/>
    <s v="0"/>
    <n v="149318086"/>
    <n v="-1493180.86"/>
    <x v="3"/>
  </r>
  <r>
    <s v="24"/>
    <s v="052"/>
    <s v="0024"/>
    <s v="55"/>
    <s v="55"/>
    <s v="00000000"/>
    <s v="000000"/>
    <s v="05023"/>
    <s v="20170316"/>
    <s v="0001"/>
    <s v="0"/>
    <s v="20170316"/>
    <s v="10120101020200"/>
    <x v="1"/>
    <s v="0"/>
    <n v="313324"/>
    <n v="3133.24"/>
    <x v="3"/>
  </r>
  <r>
    <s v="24"/>
    <s v="052"/>
    <s v="0024"/>
    <s v="55"/>
    <s v="55"/>
    <s v="00000000"/>
    <s v="000000"/>
    <s v="05023"/>
    <s v="20170316"/>
    <s v="0001"/>
    <s v="0"/>
    <s v="20170316"/>
    <s v="10120101020200"/>
    <x v="1"/>
    <s v="0"/>
    <n v="574900"/>
    <n v="5749"/>
    <x v="3"/>
  </r>
  <r>
    <s v="24"/>
    <s v="052"/>
    <s v="0024"/>
    <s v="55"/>
    <s v="55"/>
    <s v="00000000"/>
    <s v="000000"/>
    <s v="05023"/>
    <s v="20170317"/>
    <s v="0001"/>
    <s v="0"/>
    <s v="20170317"/>
    <s v="10120101020200"/>
    <x v="0"/>
    <s v="0"/>
    <n v="84206"/>
    <n v="-842.06"/>
    <x v="3"/>
  </r>
  <r>
    <s v="24"/>
    <s v="052"/>
    <s v="0024"/>
    <s v="55"/>
    <s v="55"/>
    <s v="00000000"/>
    <s v="000000"/>
    <s v="05023"/>
    <s v="20170320"/>
    <s v="0001"/>
    <s v="0"/>
    <s v="20170320"/>
    <s v="10120101020200"/>
    <x v="0"/>
    <s v="0"/>
    <n v="186651"/>
    <n v="-1866.51"/>
    <x v="3"/>
  </r>
  <r>
    <s v="24"/>
    <s v="052"/>
    <s v="0024"/>
    <s v="55"/>
    <s v="55"/>
    <s v="00000000"/>
    <s v="000000"/>
    <s v="05023"/>
    <s v="20170321"/>
    <s v="0001"/>
    <s v="0"/>
    <s v="20170321"/>
    <s v="10120101020200"/>
    <x v="1"/>
    <s v="0"/>
    <n v="765681"/>
    <n v="7656.81"/>
    <x v="3"/>
  </r>
  <r>
    <s v="24"/>
    <s v="052"/>
    <s v="0024"/>
    <s v="55"/>
    <s v="55"/>
    <s v="00000000"/>
    <s v="000000"/>
    <s v="05023"/>
    <s v="20170323"/>
    <s v="0001"/>
    <s v="0"/>
    <s v="20170323"/>
    <s v="10120101020200"/>
    <x v="1"/>
    <s v="0"/>
    <n v="375253"/>
    <n v="3752.53"/>
    <x v="3"/>
  </r>
  <r>
    <s v="24"/>
    <s v="052"/>
    <s v="0024"/>
    <s v="55"/>
    <s v="55"/>
    <s v="00000000"/>
    <s v="000000"/>
    <s v="05023"/>
    <s v="20170323"/>
    <s v="0001"/>
    <s v="0"/>
    <s v="20170323"/>
    <s v="10120101020200"/>
    <x v="1"/>
    <s v="0"/>
    <n v="833200"/>
    <n v="8332"/>
    <x v="3"/>
  </r>
  <r>
    <s v="24"/>
    <s v="052"/>
    <s v="0024"/>
    <s v="55"/>
    <s v="55"/>
    <s v="00000000"/>
    <s v="000000"/>
    <s v="05023"/>
    <s v="20170323"/>
    <s v="0001"/>
    <s v="0"/>
    <s v="20170323"/>
    <s v="10120101020200"/>
    <x v="0"/>
    <s v="0"/>
    <n v="16523620"/>
    <n v="-165236.20000000001"/>
    <x v="3"/>
  </r>
  <r>
    <s v="24"/>
    <s v="052"/>
    <s v="0024"/>
    <s v="55"/>
    <s v="55"/>
    <s v="00000000"/>
    <s v="000000"/>
    <s v="05023"/>
    <s v="20170324"/>
    <s v="0001"/>
    <s v="0"/>
    <s v="20170324"/>
    <s v="10120101020200"/>
    <x v="1"/>
    <s v="0"/>
    <n v="637942"/>
    <n v="6379.42"/>
    <x v="3"/>
  </r>
  <r>
    <s v="24"/>
    <s v="052"/>
    <s v="0024"/>
    <s v="55"/>
    <s v="55"/>
    <s v="00000000"/>
    <s v="000000"/>
    <s v="05023"/>
    <s v="20170324"/>
    <s v="0001"/>
    <s v="0"/>
    <s v="20170324"/>
    <s v="10120101020200"/>
    <x v="1"/>
    <s v="0"/>
    <n v="663"/>
    <n v="6.63"/>
    <x v="3"/>
  </r>
  <r>
    <s v="24"/>
    <s v="052"/>
    <s v="0024"/>
    <s v="55"/>
    <s v="55"/>
    <s v="00000000"/>
    <s v="000000"/>
    <s v="05023"/>
    <s v="20170327"/>
    <s v="0001"/>
    <s v="0"/>
    <s v="20170327"/>
    <s v="10120101020200"/>
    <x v="0"/>
    <s v="0"/>
    <n v="387444"/>
    <n v="-3874.44"/>
    <x v="3"/>
  </r>
  <r>
    <s v="24"/>
    <s v="052"/>
    <s v="0024"/>
    <s v="55"/>
    <s v="55"/>
    <s v="00000000"/>
    <s v="000000"/>
    <s v="05023"/>
    <s v="20170328"/>
    <s v="0001"/>
    <s v="0"/>
    <s v="20170328"/>
    <s v="10120101020200"/>
    <x v="1"/>
    <s v="0"/>
    <n v="1317438"/>
    <n v="13174.38"/>
    <x v="3"/>
  </r>
  <r>
    <s v="24"/>
    <s v="052"/>
    <s v="0024"/>
    <s v="55"/>
    <s v="55"/>
    <s v="00000000"/>
    <s v="000000"/>
    <s v="05023"/>
    <s v="20170328"/>
    <s v="0001"/>
    <s v="0"/>
    <s v="20170328"/>
    <s v="10120101020200"/>
    <x v="0"/>
    <s v="0"/>
    <n v="394743"/>
    <n v="-3947.43"/>
    <x v="3"/>
  </r>
  <r>
    <s v="24"/>
    <s v="052"/>
    <s v="0024"/>
    <s v="55"/>
    <s v="55"/>
    <s v="00000000"/>
    <s v="000000"/>
    <s v="05023"/>
    <s v="20170328"/>
    <s v="0001"/>
    <s v="0"/>
    <s v="20170328"/>
    <s v="10120101020200"/>
    <x v="0"/>
    <s v="0"/>
    <n v="149973587"/>
    <n v="-1499735.87"/>
    <x v="3"/>
  </r>
  <r>
    <s v="24"/>
    <s v="052"/>
    <s v="0024"/>
    <s v="55"/>
    <s v="55"/>
    <s v="00000000"/>
    <s v="000000"/>
    <s v="05023"/>
    <s v="20170329"/>
    <s v="0001"/>
    <s v="0"/>
    <s v="20170329"/>
    <s v="10120101020200"/>
    <x v="1"/>
    <s v="0"/>
    <n v="15000000"/>
    <n v="150000"/>
    <x v="3"/>
  </r>
  <r>
    <s v="24"/>
    <s v="052"/>
    <s v="0024"/>
    <s v="55"/>
    <s v="55"/>
    <s v="00000000"/>
    <s v="000000"/>
    <s v="05023"/>
    <s v="20170329"/>
    <s v="0001"/>
    <s v="0"/>
    <s v="20170329"/>
    <s v="10120101020200"/>
    <x v="0"/>
    <s v="0"/>
    <n v="2330399"/>
    <n v="-23303.99"/>
    <x v="3"/>
  </r>
  <r>
    <s v="24"/>
    <s v="052"/>
    <s v="0024"/>
    <s v="55"/>
    <s v="55"/>
    <s v="00000000"/>
    <s v="000000"/>
    <s v="05023"/>
    <s v="20170329"/>
    <s v="0001"/>
    <s v="0"/>
    <s v="20170329"/>
    <s v="10120101020200"/>
    <x v="0"/>
    <s v="0"/>
    <n v="395823"/>
    <n v="-3958.23"/>
    <x v="3"/>
  </r>
  <r>
    <s v="24"/>
    <s v="052"/>
    <s v="0024"/>
    <s v="55"/>
    <s v="55"/>
    <s v="00000000"/>
    <s v="000000"/>
    <s v="05023"/>
    <s v="20170330"/>
    <s v="0001"/>
    <s v="0"/>
    <s v="20170330"/>
    <s v="10120101020200"/>
    <x v="1"/>
    <s v="0"/>
    <n v="2028030"/>
    <n v="20280.3"/>
    <x v="3"/>
  </r>
  <r>
    <s v="24"/>
    <s v="052"/>
    <s v="0024"/>
    <s v="55"/>
    <s v="55"/>
    <s v="00000000"/>
    <s v="000000"/>
    <s v="05023"/>
    <s v="20170331"/>
    <s v="0001"/>
    <s v="0"/>
    <s v="20170331"/>
    <s v="10120101020200"/>
    <x v="0"/>
    <s v="0"/>
    <n v="3523659"/>
    <n v="-35236.589999999997"/>
    <x v="3"/>
  </r>
  <r>
    <s v="24"/>
    <s v="052"/>
    <s v="0024"/>
    <s v="55"/>
    <s v="55"/>
    <s v="00000000"/>
    <s v="000000"/>
    <s v="05023"/>
    <s v="20170331"/>
    <s v="0001"/>
    <s v="0"/>
    <s v="20170331"/>
    <s v="10120101020200"/>
    <x v="0"/>
    <s v="0"/>
    <n v="49472750"/>
    <n v="-494727.5"/>
    <x v="3"/>
  </r>
  <r>
    <s v="24"/>
    <s v="052"/>
    <s v="0024"/>
    <s v="55"/>
    <s v="55"/>
    <s v="00000000"/>
    <s v="000000"/>
    <s v="05023"/>
    <s v="20170307"/>
    <s v="0001"/>
    <s v="0"/>
    <s v="20170307"/>
    <s v="10120101020200"/>
    <x v="1"/>
    <s v="0"/>
    <n v="200000000"/>
    <n v="2000000"/>
    <x v="3"/>
  </r>
  <r>
    <s v="24"/>
    <s v="052"/>
    <s v="0024"/>
    <s v="55"/>
    <s v="55"/>
    <s v="00000000"/>
    <s v="000000"/>
    <s v="05023"/>
    <s v="20170307"/>
    <s v="0001"/>
    <s v="0"/>
    <s v="20170307"/>
    <s v="10120101020200"/>
    <x v="0"/>
    <s v="0"/>
    <n v="850629"/>
    <n v="-8506.2900000000009"/>
    <x v="3"/>
  </r>
  <r>
    <s v="24"/>
    <s v="052"/>
    <s v="0024"/>
    <s v="55"/>
    <s v="55"/>
    <s v="00000000"/>
    <s v="000000"/>
    <s v="05023"/>
    <s v="20170307"/>
    <s v="0001"/>
    <s v="0"/>
    <s v="20170307"/>
    <s v="10120101020200"/>
    <x v="0"/>
    <s v="0"/>
    <n v="75000000"/>
    <n v="-750000"/>
    <x v="3"/>
  </r>
  <r>
    <s v="24"/>
    <s v="052"/>
    <s v="0024"/>
    <s v="55"/>
    <s v="55"/>
    <s v="00000000"/>
    <s v="000000"/>
    <s v="05023"/>
    <s v="20170403"/>
    <s v="0001"/>
    <s v="0"/>
    <s v="20170403"/>
    <s v="10120101020200"/>
    <x v="1"/>
    <s v="0"/>
    <n v="2897671"/>
    <n v="28976.71"/>
    <x v="4"/>
  </r>
  <r>
    <s v="24"/>
    <s v="052"/>
    <s v="0024"/>
    <s v="55"/>
    <s v="55"/>
    <s v="00000000"/>
    <s v="000000"/>
    <s v="05023"/>
    <s v="20170404"/>
    <s v="0001"/>
    <s v="0"/>
    <s v="20170404"/>
    <s v="10120101020200"/>
    <x v="1"/>
    <s v="0"/>
    <n v="105455"/>
    <n v="1054.55"/>
    <x v="4"/>
  </r>
  <r>
    <s v="24"/>
    <s v="052"/>
    <s v="0024"/>
    <s v="55"/>
    <s v="55"/>
    <s v="00000000"/>
    <s v="000000"/>
    <s v="05023"/>
    <s v="20170405"/>
    <s v="0001"/>
    <s v="0"/>
    <s v="20170405"/>
    <s v="10120101020200"/>
    <x v="1"/>
    <s v="0"/>
    <n v="412964"/>
    <n v="4129.6400000000003"/>
    <x v="4"/>
  </r>
  <r>
    <s v="24"/>
    <s v="052"/>
    <s v="0024"/>
    <s v="55"/>
    <s v="55"/>
    <s v="00000000"/>
    <s v="000000"/>
    <s v="05023"/>
    <s v="20170405"/>
    <s v="0001"/>
    <s v="0"/>
    <s v="20170405"/>
    <s v="10120101020200"/>
    <x v="0"/>
    <s v="0"/>
    <n v="100402824"/>
    <m/>
    <x v="4"/>
  </r>
  <r>
    <s v="24"/>
    <s v="052"/>
    <s v="0024"/>
    <s v="55"/>
    <s v="55"/>
    <s v="00000000"/>
    <s v="000000"/>
    <s v="05023"/>
    <s v="20170406"/>
    <s v="0001"/>
    <s v="0"/>
    <s v="20170406"/>
    <s v="10120101020200"/>
    <x v="1"/>
    <s v="0"/>
    <n v="1119471"/>
    <n v="11194.71"/>
    <x v="4"/>
  </r>
  <r>
    <s v="24"/>
    <s v="052"/>
    <s v="0024"/>
    <s v="55"/>
    <s v="55"/>
    <s v="00000000"/>
    <s v="000000"/>
    <s v="05023"/>
    <s v="20170406"/>
    <s v="0001"/>
    <s v="0"/>
    <s v="20170406"/>
    <s v="10120101020200"/>
    <x v="1"/>
    <s v="0"/>
    <n v="15000000"/>
    <n v="150000"/>
    <x v="4"/>
  </r>
  <r>
    <s v="24"/>
    <s v="052"/>
    <s v="0024"/>
    <s v="55"/>
    <s v="55"/>
    <s v="00000000"/>
    <s v="000000"/>
    <s v="05023"/>
    <s v="20170406"/>
    <s v="0001"/>
    <s v="0"/>
    <s v="20170406"/>
    <s v="10120101020200"/>
    <x v="1"/>
    <s v="0"/>
    <n v="100402824"/>
    <m/>
    <x v="4"/>
  </r>
  <r>
    <s v="24"/>
    <s v="052"/>
    <s v="0024"/>
    <s v="55"/>
    <s v="55"/>
    <s v="00000000"/>
    <s v="000000"/>
    <s v="05023"/>
    <s v="20170406"/>
    <s v="0001"/>
    <s v="0"/>
    <s v="20170406"/>
    <s v="10120101020200"/>
    <x v="1"/>
    <s v="0"/>
    <n v="18500000"/>
    <n v="185000"/>
    <x v="4"/>
  </r>
  <r>
    <s v="24"/>
    <s v="052"/>
    <s v="0024"/>
    <s v="55"/>
    <s v="55"/>
    <s v="00000000"/>
    <s v="000000"/>
    <s v="05023"/>
    <s v="20170407"/>
    <s v="0001"/>
    <s v="0"/>
    <s v="20170407"/>
    <s v="10120101020200"/>
    <x v="0"/>
    <s v="0"/>
    <n v="2674370"/>
    <n v="-26743.7"/>
    <x v="4"/>
  </r>
  <r>
    <s v="24"/>
    <s v="052"/>
    <s v="0024"/>
    <s v="55"/>
    <s v="55"/>
    <s v="00000000"/>
    <s v="000000"/>
    <s v="05023"/>
    <s v="20170410"/>
    <s v="0001"/>
    <s v="0"/>
    <s v="20170410"/>
    <s v="10120101020200"/>
    <x v="1"/>
    <s v="0"/>
    <n v="150000000"/>
    <n v="1500000"/>
    <x v="4"/>
  </r>
  <r>
    <s v="24"/>
    <s v="052"/>
    <s v="0024"/>
    <s v="55"/>
    <s v="55"/>
    <s v="00000000"/>
    <s v="000000"/>
    <s v="05023"/>
    <s v="20170410"/>
    <s v="0001"/>
    <s v="0"/>
    <s v="20170410"/>
    <s v="10120101020200"/>
    <x v="0"/>
    <s v="0"/>
    <n v="8555"/>
    <n v="-85.55"/>
    <x v="4"/>
  </r>
  <r>
    <s v="24"/>
    <s v="052"/>
    <s v="0024"/>
    <s v="55"/>
    <s v="55"/>
    <s v="00000000"/>
    <s v="000000"/>
    <s v="05023"/>
    <s v="20170411"/>
    <s v="0001"/>
    <s v="0"/>
    <s v="20170411"/>
    <s v="10120101020200"/>
    <x v="1"/>
    <s v="0"/>
    <n v="2600141"/>
    <n v="26001.41"/>
    <x v="4"/>
  </r>
  <r>
    <s v="24"/>
    <s v="052"/>
    <s v="0024"/>
    <s v="55"/>
    <s v="55"/>
    <s v="00000000"/>
    <s v="000000"/>
    <s v="05023"/>
    <s v="20170412"/>
    <s v="0001"/>
    <s v="0"/>
    <s v="20170412"/>
    <s v="10120101020200"/>
    <x v="1"/>
    <s v="0"/>
    <n v="6684686"/>
    <m/>
    <x v="4"/>
  </r>
  <r>
    <s v="24"/>
    <s v="052"/>
    <s v="0024"/>
    <s v="55"/>
    <s v="55"/>
    <s v="00000000"/>
    <s v="000000"/>
    <s v="05023"/>
    <s v="20170412"/>
    <s v="0001"/>
    <s v="0"/>
    <s v="20170412"/>
    <s v="10120101020200"/>
    <x v="0"/>
    <s v="0"/>
    <n v="30156644"/>
    <n v="-301566.44"/>
    <x v="4"/>
  </r>
  <r>
    <s v="24"/>
    <s v="052"/>
    <s v="0024"/>
    <s v="55"/>
    <s v="55"/>
    <s v="00000000"/>
    <s v="000000"/>
    <s v="05023"/>
    <s v="20170418"/>
    <s v="0001"/>
    <s v="0"/>
    <s v="20170418"/>
    <s v="10120101020200"/>
    <x v="1"/>
    <s v="0"/>
    <n v="5491079"/>
    <n v="54910.79"/>
    <x v="4"/>
  </r>
  <r>
    <s v="24"/>
    <s v="052"/>
    <s v="0024"/>
    <s v="55"/>
    <s v="55"/>
    <s v="00000000"/>
    <s v="000000"/>
    <s v="05023"/>
    <s v="20170418"/>
    <s v="0001"/>
    <s v="0"/>
    <s v="20170418"/>
    <s v="10120101020200"/>
    <x v="1"/>
    <s v="0"/>
    <n v="634501"/>
    <n v="6345.01"/>
    <x v="4"/>
  </r>
  <r>
    <s v="24"/>
    <s v="052"/>
    <s v="0024"/>
    <s v="55"/>
    <s v="55"/>
    <s v="00000000"/>
    <s v="000000"/>
    <s v="05023"/>
    <s v="20170418"/>
    <s v="0001"/>
    <s v="0"/>
    <s v="20170418"/>
    <s v="10120101020200"/>
    <x v="0"/>
    <s v="0"/>
    <n v="6684686"/>
    <m/>
    <x v="4"/>
  </r>
  <r>
    <s v="24"/>
    <s v="052"/>
    <s v="0024"/>
    <s v="55"/>
    <s v="55"/>
    <s v="00000000"/>
    <s v="000000"/>
    <s v="05023"/>
    <s v="20170418"/>
    <s v="0001"/>
    <s v="0"/>
    <s v="20170418"/>
    <s v="10120101020200"/>
    <x v="0"/>
    <s v="0"/>
    <n v="6684686"/>
    <n v="-66846.86"/>
    <x v="4"/>
  </r>
  <r>
    <s v="24"/>
    <s v="052"/>
    <s v="0024"/>
    <s v="55"/>
    <s v="55"/>
    <s v="00000000"/>
    <s v="000000"/>
    <s v="05023"/>
    <s v="20170419"/>
    <s v="0001"/>
    <s v="0"/>
    <s v="20170419"/>
    <s v="10120101020200"/>
    <x v="1"/>
    <s v="0"/>
    <n v="4107018"/>
    <n v="41070.18"/>
    <x v="4"/>
  </r>
  <r>
    <s v="24"/>
    <s v="052"/>
    <s v="0024"/>
    <s v="55"/>
    <s v="55"/>
    <s v="00000000"/>
    <s v="000000"/>
    <s v="05023"/>
    <s v="20170419"/>
    <s v="0001"/>
    <s v="0"/>
    <s v="20170419"/>
    <s v="10120101020200"/>
    <x v="0"/>
    <s v="0"/>
    <n v="5624645"/>
    <n v="-56246.45"/>
    <x v="4"/>
  </r>
  <r>
    <s v="24"/>
    <s v="052"/>
    <s v="0024"/>
    <s v="55"/>
    <s v="55"/>
    <s v="00000000"/>
    <s v="000000"/>
    <s v="05023"/>
    <s v="20170420"/>
    <s v="0001"/>
    <s v="0"/>
    <s v="20170420"/>
    <s v="10120101020200"/>
    <x v="0"/>
    <s v="0"/>
    <n v="2099330"/>
    <n v="-20993.3"/>
    <x v="4"/>
  </r>
  <r>
    <s v="24"/>
    <s v="052"/>
    <s v="0024"/>
    <s v="55"/>
    <s v="55"/>
    <s v="00000000"/>
    <s v="000000"/>
    <s v="05023"/>
    <s v="20170421"/>
    <s v="0001"/>
    <s v="0"/>
    <s v="20170421"/>
    <s v="10120101020200"/>
    <x v="1"/>
    <s v="0"/>
    <n v="878092"/>
    <n v="8780.92"/>
    <x v="4"/>
  </r>
  <r>
    <s v="24"/>
    <s v="052"/>
    <s v="0024"/>
    <s v="55"/>
    <s v="55"/>
    <s v="00000000"/>
    <s v="000000"/>
    <s v="05023"/>
    <s v="20170424"/>
    <s v="0001"/>
    <s v="0"/>
    <s v="20170424"/>
    <s v="10120101020200"/>
    <x v="0"/>
    <s v="0"/>
    <n v="485982"/>
    <n v="-4859.82"/>
    <x v="4"/>
  </r>
  <r>
    <s v="24"/>
    <s v="052"/>
    <s v="0024"/>
    <s v="55"/>
    <s v="55"/>
    <s v="00000000"/>
    <s v="000000"/>
    <s v="05023"/>
    <s v="20170424"/>
    <s v="0001"/>
    <s v="0"/>
    <s v="20170424"/>
    <s v="10120101020200"/>
    <x v="0"/>
    <s v="0"/>
    <n v="14783879"/>
    <n v="-147838.79"/>
    <x v="4"/>
  </r>
  <r>
    <s v="24"/>
    <s v="052"/>
    <s v="0024"/>
    <s v="55"/>
    <s v="55"/>
    <s v="00000000"/>
    <s v="000000"/>
    <s v="05023"/>
    <s v="20170425"/>
    <s v="0001"/>
    <s v="0"/>
    <s v="20170425"/>
    <s v="10120101020200"/>
    <x v="1"/>
    <s v="0"/>
    <n v="165355"/>
    <n v="1653.55"/>
    <x v="4"/>
  </r>
  <r>
    <s v="24"/>
    <s v="052"/>
    <s v="0024"/>
    <s v="55"/>
    <s v="55"/>
    <s v="00000000"/>
    <s v="000000"/>
    <s v="05023"/>
    <s v="20170425"/>
    <s v="0001"/>
    <s v="0"/>
    <s v="20170425"/>
    <s v="10120101020200"/>
    <x v="1"/>
    <s v="0"/>
    <n v="100000000"/>
    <n v="1000000"/>
    <x v="4"/>
  </r>
  <r>
    <s v="24"/>
    <s v="052"/>
    <s v="0024"/>
    <s v="55"/>
    <s v="55"/>
    <s v="00000000"/>
    <s v="000000"/>
    <s v="05023"/>
    <s v="20170425"/>
    <s v="0001"/>
    <s v="0"/>
    <s v="20170425"/>
    <s v="10120101020200"/>
    <x v="1"/>
    <s v="0"/>
    <n v="100000000"/>
    <n v="1000000"/>
    <x v="4"/>
  </r>
  <r>
    <s v="24"/>
    <s v="052"/>
    <s v="0024"/>
    <s v="55"/>
    <s v="55"/>
    <s v="00000000"/>
    <s v="000000"/>
    <s v="05023"/>
    <s v="20170426"/>
    <s v="0001"/>
    <s v="0"/>
    <s v="20170426"/>
    <s v="10120101020200"/>
    <x v="0"/>
    <s v="0"/>
    <n v="444727"/>
    <n v="-4447.2700000000004"/>
    <x v="4"/>
  </r>
  <r>
    <s v="24"/>
    <s v="052"/>
    <s v="0024"/>
    <s v="55"/>
    <s v="55"/>
    <s v="00000000"/>
    <s v="000000"/>
    <s v="05023"/>
    <s v="20170426"/>
    <s v="0001"/>
    <s v="0"/>
    <s v="20170426"/>
    <s v="10120101020200"/>
    <x v="0"/>
    <s v="0"/>
    <n v="44832133"/>
    <n v="-448321.33"/>
    <x v="4"/>
  </r>
  <r>
    <s v="24"/>
    <s v="052"/>
    <s v="0024"/>
    <s v="55"/>
    <s v="55"/>
    <s v="00000000"/>
    <s v="000000"/>
    <s v="05023"/>
    <s v="20170427"/>
    <s v="0001"/>
    <s v="0"/>
    <s v="20170427"/>
    <s v="10120101020200"/>
    <x v="1"/>
    <s v="0"/>
    <n v="1634209"/>
    <n v="16342.09"/>
    <x v="4"/>
  </r>
  <r>
    <s v="24"/>
    <s v="052"/>
    <s v="0024"/>
    <s v="55"/>
    <s v="55"/>
    <s v="00000000"/>
    <s v="000000"/>
    <s v="05023"/>
    <s v="20170428"/>
    <s v="0001"/>
    <s v="0"/>
    <s v="20170428"/>
    <s v="10120101020200"/>
    <x v="1"/>
    <s v="0"/>
    <n v="1010793"/>
    <n v="10107.93"/>
    <x v="4"/>
  </r>
  <r>
    <s v="24"/>
    <s v="052"/>
    <s v="0024"/>
    <s v="55"/>
    <s v="55"/>
    <s v="00000000"/>
    <s v="000000"/>
    <s v="05023"/>
    <s v="20170428"/>
    <s v="0001"/>
    <s v="0"/>
    <s v="20170428"/>
    <s v="10120101020200"/>
    <x v="0"/>
    <s v="0"/>
    <n v="264525"/>
    <n v="-2645.25"/>
    <x v="4"/>
  </r>
  <r>
    <s v="24"/>
    <s v="052"/>
    <s v="0024"/>
    <s v="55"/>
    <s v="55"/>
    <s v="00000000"/>
    <s v="000000"/>
    <s v="05023"/>
    <s v="20170504"/>
    <s v="0001"/>
    <s v="0"/>
    <s v="20170504"/>
    <s v="10120101020200"/>
    <x v="0"/>
    <s v="0"/>
    <n v="167224"/>
    <n v="-1672.24"/>
    <x v="5"/>
  </r>
  <r>
    <s v="24"/>
    <s v="052"/>
    <s v="0024"/>
    <s v="55"/>
    <s v="55"/>
    <s v="00000000"/>
    <s v="000000"/>
    <s v="05023"/>
    <s v="20170504"/>
    <s v="0001"/>
    <s v="0"/>
    <s v="20170504"/>
    <s v="10120101020200"/>
    <x v="1"/>
    <s v="0"/>
    <n v="5000000"/>
    <n v="50000"/>
    <x v="5"/>
  </r>
  <r>
    <s v="24"/>
    <s v="052"/>
    <s v="0024"/>
    <s v="55"/>
    <s v="55"/>
    <s v="00000000"/>
    <s v="000000"/>
    <s v="05023"/>
    <s v="20170504"/>
    <s v="0001"/>
    <s v="0"/>
    <s v="20170504"/>
    <s v="10120101020200"/>
    <x v="1"/>
    <s v="0"/>
    <n v="79500000"/>
    <n v="795000"/>
    <x v="5"/>
  </r>
  <r>
    <s v="24"/>
    <s v="052"/>
    <s v="0024"/>
    <s v="55"/>
    <s v="55"/>
    <s v="00000000"/>
    <s v="000000"/>
    <s v="05023"/>
    <s v="20170504"/>
    <s v="0001"/>
    <s v="0"/>
    <s v="20170504"/>
    <s v="10120101020200"/>
    <x v="0"/>
    <s v="0"/>
    <n v="105435790"/>
    <n v="-1054357.8999999999"/>
    <x v="5"/>
  </r>
  <r>
    <s v="24"/>
    <s v="052"/>
    <s v="0024"/>
    <s v="55"/>
    <s v="55"/>
    <s v="00000000"/>
    <s v="000000"/>
    <s v="05023"/>
    <s v="20170505"/>
    <s v="0001"/>
    <s v="0"/>
    <s v="20170505"/>
    <s v="10120101020200"/>
    <x v="1"/>
    <s v="0"/>
    <n v="192311"/>
    <n v="1923.11"/>
    <x v="5"/>
  </r>
  <r>
    <s v="24"/>
    <s v="052"/>
    <s v="0024"/>
    <s v="55"/>
    <s v="55"/>
    <s v="00000000"/>
    <s v="000000"/>
    <s v="05023"/>
    <s v="20170505"/>
    <s v="0001"/>
    <s v="0"/>
    <s v="20170505"/>
    <s v="10120101020200"/>
    <x v="1"/>
    <s v="0"/>
    <n v="1822690"/>
    <n v="18226.900000000001"/>
    <x v="5"/>
  </r>
  <r>
    <s v="24"/>
    <s v="052"/>
    <s v="0024"/>
    <s v="55"/>
    <s v="55"/>
    <s v="00000000"/>
    <s v="000000"/>
    <s v="05023"/>
    <s v="20170505"/>
    <s v="0001"/>
    <s v="0"/>
    <s v="20170505"/>
    <s v="10120101020200"/>
    <x v="0"/>
    <s v="0"/>
    <n v="19891827"/>
    <n v="-198918.27"/>
    <x v="5"/>
  </r>
  <r>
    <s v="24"/>
    <s v="052"/>
    <s v="0024"/>
    <s v="55"/>
    <s v="55"/>
    <s v="00000000"/>
    <s v="000000"/>
    <s v="05023"/>
    <s v="20170508"/>
    <s v="0001"/>
    <s v="0"/>
    <s v="20170508"/>
    <s v="10120101020200"/>
    <x v="0"/>
    <s v="0"/>
    <n v="490034"/>
    <n v="-4900.34"/>
    <x v="5"/>
  </r>
  <r>
    <s v="24"/>
    <s v="052"/>
    <s v="0024"/>
    <s v="55"/>
    <s v="55"/>
    <s v="00000000"/>
    <s v="000000"/>
    <s v="05023"/>
    <s v="20170508"/>
    <s v="0001"/>
    <s v="0"/>
    <s v="20170508"/>
    <s v="10120101020200"/>
    <x v="0"/>
    <s v="0"/>
    <n v="50939697"/>
    <n v="-509396.97"/>
    <x v="5"/>
  </r>
  <r>
    <s v="24"/>
    <s v="052"/>
    <s v="0024"/>
    <s v="55"/>
    <s v="55"/>
    <s v="00000000"/>
    <s v="000000"/>
    <s v="05023"/>
    <s v="20170509"/>
    <s v="0001"/>
    <s v="0"/>
    <s v="20170509"/>
    <s v="10120101020200"/>
    <x v="1"/>
    <s v="0"/>
    <n v="624528"/>
    <n v="6245.28"/>
    <x v="5"/>
  </r>
  <r>
    <s v="24"/>
    <s v="052"/>
    <s v="0024"/>
    <s v="55"/>
    <s v="55"/>
    <s v="00000000"/>
    <s v="000000"/>
    <s v="05023"/>
    <s v="20170509"/>
    <s v="0001"/>
    <s v="0"/>
    <s v="20170509"/>
    <s v="10120101020200"/>
    <x v="1"/>
    <s v="0"/>
    <n v="25000000"/>
    <n v="250000"/>
    <x v="5"/>
  </r>
  <r>
    <s v="24"/>
    <s v="052"/>
    <s v="0024"/>
    <s v="55"/>
    <s v="55"/>
    <s v="00000000"/>
    <s v="000000"/>
    <s v="05023"/>
    <s v="20170510"/>
    <s v="0001"/>
    <s v="0"/>
    <s v="20170510"/>
    <s v="10120101020200"/>
    <x v="0"/>
    <s v="0"/>
    <n v="1037386"/>
    <n v="-10373.86"/>
    <x v="5"/>
  </r>
  <r>
    <s v="24"/>
    <s v="052"/>
    <s v="0024"/>
    <s v="55"/>
    <s v="55"/>
    <s v="00000000"/>
    <s v="000000"/>
    <s v="05023"/>
    <s v="20170511"/>
    <s v="0001"/>
    <s v="0"/>
    <s v="20170511"/>
    <s v="10120101020200"/>
    <x v="0"/>
    <s v="0"/>
    <n v="494714"/>
    <n v="-4947.1400000000003"/>
    <x v="5"/>
  </r>
  <r>
    <s v="24"/>
    <s v="052"/>
    <s v="0024"/>
    <s v="55"/>
    <s v="55"/>
    <s v="00000000"/>
    <s v="000000"/>
    <s v="05023"/>
    <s v="20170511"/>
    <s v="0001"/>
    <s v="0"/>
    <s v="20170511"/>
    <s v="10120101020200"/>
    <x v="0"/>
    <s v="0"/>
    <n v="24814423"/>
    <n v="-248144.23"/>
    <x v="5"/>
  </r>
  <r>
    <s v="24"/>
    <s v="052"/>
    <s v="0024"/>
    <s v="55"/>
    <s v="55"/>
    <s v="00000000"/>
    <s v="000000"/>
    <s v="05023"/>
    <s v="20170512"/>
    <s v="0001"/>
    <s v="0"/>
    <s v="20170512"/>
    <s v="10120101020200"/>
    <x v="0"/>
    <s v="0"/>
    <n v="21260"/>
    <n v="-212.6"/>
    <x v="5"/>
  </r>
  <r>
    <s v="24"/>
    <s v="052"/>
    <s v="0024"/>
    <s v="55"/>
    <s v="55"/>
    <s v="00000000"/>
    <s v="000000"/>
    <s v="05023"/>
    <s v="20170515"/>
    <s v="0001"/>
    <s v="0"/>
    <s v="20170515"/>
    <s v="10120101020200"/>
    <x v="0"/>
    <s v="0"/>
    <n v="5187"/>
    <n v="-51.87"/>
    <x v="5"/>
  </r>
  <r>
    <s v="24"/>
    <s v="052"/>
    <s v="0024"/>
    <s v="55"/>
    <s v="55"/>
    <s v="00000000"/>
    <s v="000000"/>
    <s v="05023"/>
    <s v="20170516"/>
    <s v="0001"/>
    <s v="0"/>
    <s v="20170516"/>
    <s v="10120101020200"/>
    <x v="0"/>
    <s v="0"/>
    <n v="152443"/>
    <n v="-1524.43"/>
    <x v="5"/>
  </r>
  <r>
    <s v="24"/>
    <s v="052"/>
    <s v="0024"/>
    <s v="55"/>
    <s v="55"/>
    <s v="00000000"/>
    <s v="000000"/>
    <s v="05023"/>
    <s v="20170517"/>
    <s v="0001"/>
    <s v="0"/>
    <s v="20170517"/>
    <s v="10120101020200"/>
    <x v="1"/>
    <s v="0"/>
    <n v="299450"/>
    <n v="2994.5"/>
    <x v="5"/>
  </r>
  <r>
    <s v="24"/>
    <s v="052"/>
    <s v="0024"/>
    <s v="55"/>
    <s v="55"/>
    <s v="00000000"/>
    <s v="000000"/>
    <s v="05023"/>
    <s v="20170518"/>
    <s v="0001"/>
    <s v="0"/>
    <s v="20170518"/>
    <s v="10120101020200"/>
    <x v="1"/>
    <s v="0"/>
    <n v="384554"/>
    <n v="3845.54"/>
    <x v="5"/>
  </r>
  <r>
    <s v="24"/>
    <s v="052"/>
    <s v="0024"/>
    <s v="55"/>
    <s v="55"/>
    <s v="00000000"/>
    <s v="000000"/>
    <s v="05023"/>
    <s v="20170518"/>
    <s v="0001"/>
    <s v="0"/>
    <s v="20170518"/>
    <s v="10120101020200"/>
    <x v="0"/>
    <s v="0"/>
    <n v="35123383"/>
    <n v="-351233.83"/>
    <x v="5"/>
  </r>
  <r>
    <s v="24"/>
    <s v="052"/>
    <s v="0024"/>
    <s v="55"/>
    <s v="55"/>
    <s v="00000000"/>
    <s v="000000"/>
    <s v="05023"/>
    <s v="20170519"/>
    <s v="0001"/>
    <s v="0"/>
    <s v="20170519"/>
    <s v="10120101020200"/>
    <x v="0"/>
    <s v="0"/>
    <n v="929509"/>
    <n v="-9295.09"/>
    <x v="5"/>
  </r>
  <r>
    <s v="24"/>
    <s v="052"/>
    <s v="0024"/>
    <s v="55"/>
    <s v="55"/>
    <s v="00000000"/>
    <s v="000000"/>
    <s v="05023"/>
    <s v="20170519"/>
    <s v="0001"/>
    <s v="0"/>
    <s v="20170519"/>
    <s v="10120101020200"/>
    <x v="0"/>
    <s v="0"/>
    <n v="19965379"/>
    <n v="-199653.79"/>
    <x v="5"/>
  </r>
  <r>
    <s v="24"/>
    <s v="052"/>
    <s v="0024"/>
    <s v="55"/>
    <s v="55"/>
    <s v="00000000"/>
    <s v="000000"/>
    <s v="05023"/>
    <s v="20170522"/>
    <s v="0001"/>
    <s v="0"/>
    <s v="20170522"/>
    <s v="10120101020200"/>
    <x v="1"/>
    <s v="0"/>
    <n v="641526"/>
    <n v="6415.26"/>
    <x v="5"/>
  </r>
  <r>
    <s v="24"/>
    <s v="052"/>
    <s v="0024"/>
    <s v="55"/>
    <s v="55"/>
    <s v="00000000"/>
    <s v="000000"/>
    <s v="05023"/>
    <s v="20170523"/>
    <s v="0001"/>
    <s v="0"/>
    <s v="20170523"/>
    <s v="10120101020200"/>
    <x v="1"/>
    <s v="0"/>
    <n v="117770"/>
    <n v="1177.7"/>
    <x v="5"/>
  </r>
  <r>
    <s v="24"/>
    <s v="052"/>
    <s v="0024"/>
    <s v="55"/>
    <s v="55"/>
    <s v="00000000"/>
    <s v="000000"/>
    <s v="05023"/>
    <s v="20170524"/>
    <s v="0001"/>
    <s v="0"/>
    <s v="20170524"/>
    <s v="10120101020200"/>
    <x v="0"/>
    <s v="0"/>
    <n v="365424"/>
    <n v="-3654.24"/>
    <x v="5"/>
  </r>
  <r>
    <s v="24"/>
    <s v="052"/>
    <s v="0024"/>
    <s v="55"/>
    <s v="55"/>
    <s v="00000000"/>
    <s v="000000"/>
    <s v="05023"/>
    <s v="20170525"/>
    <s v="0001"/>
    <s v="0"/>
    <s v="20170525"/>
    <s v="10120101020200"/>
    <x v="1"/>
    <s v="0"/>
    <n v="637342"/>
    <n v="6373.42"/>
    <x v="5"/>
  </r>
  <r>
    <s v="24"/>
    <s v="052"/>
    <s v="0024"/>
    <s v="55"/>
    <s v="55"/>
    <s v="00000000"/>
    <s v="000000"/>
    <s v="05023"/>
    <s v="20170525"/>
    <s v="0001"/>
    <s v="0"/>
    <s v="20170525"/>
    <s v="10120101020200"/>
    <x v="1"/>
    <s v="0"/>
    <n v="10000000"/>
    <m/>
    <x v="5"/>
  </r>
  <r>
    <s v="24"/>
    <s v="052"/>
    <s v="0024"/>
    <s v="55"/>
    <s v="55"/>
    <s v="00000000"/>
    <s v="000000"/>
    <s v="05023"/>
    <s v="20170526"/>
    <s v="0001"/>
    <s v="0"/>
    <s v="20170526"/>
    <s v="10120101020200"/>
    <x v="0"/>
    <s v="0"/>
    <n v="786662"/>
    <n v="-7866.62"/>
    <x v="5"/>
  </r>
  <r>
    <s v="24"/>
    <s v="052"/>
    <s v="0024"/>
    <s v="55"/>
    <s v="55"/>
    <s v="00000000"/>
    <s v="000000"/>
    <s v="05023"/>
    <s v="20170529"/>
    <s v="0001"/>
    <s v="0"/>
    <s v="20170529"/>
    <s v="10120101020200"/>
    <x v="0"/>
    <s v="0"/>
    <n v="10505"/>
    <n v="-105.05"/>
    <x v="5"/>
  </r>
  <r>
    <s v="24"/>
    <s v="052"/>
    <s v="0024"/>
    <s v="55"/>
    <s v="55"/>
    <s v="00000000"/>
    <s v="000000"/>
    <s v="05023"/>
    <s v="20170530"/>
    <s v="0001"/>
    <s v="0"/>
    <s v="20170530"/>
    <s v="10120101020200"/>
    <x v="0"/>
    <s v="0"/>
    <n v="8416"/>
    <n v="-84.16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2156270"/>
    <n v="21562.7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100000000"/>
    <n v="1000000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0"/>
    <s v="0"/>
    <n v="1938406"/>
    <n v="-19384.060000000001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10900000"/>
    <n v="109000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25000000"/>
    <n v="250000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25000000"/>
    <n v="250000"/>
    <x v="5"/>
  </r>
  <r>
    <s v="24"/>
    <s v="052"/>
    <s v="0024"/>
    <s v="55"/>
    <s v="55"/>
    <s v="00000000"/>
    <s v="000000"/>
    <s v="05023"/>
    <s v="20170602"/>
    <s v="0001"/>
    <s v="0"/>
    <s v="20170602"/>
    <s v="10120101020200"/>
    <x v="1"/>
    <s v="0"/>
    <n v="182917"/>
    <n v="1829.17"/>
    <x v="6"/>
  </r>
  <r>
    <s v="24"/>
    <s v="052"/>
    <s v="0024"/>
    <s v="55"/>
    <s v="55"/>
    <s v="00000000"/>
    <s v="000000"/>
    <s v="05023"/>
    <s v="20170602"/>
    <s v="0001"/>
    <s v="0"/>
    <s v="20170602"/>
    <s v="10120101020200"/>
    <x v="1"/>
    <s v="0"/>
    <n v="20000000"/>
    <n v="200000"/>
    <x v="6"/>
  </r>
  <r>
    <s v="24"/>
    <s v="052"/>
    <s v="0024"/>
    <s v="55"/>
    <s v="55"/>
    <s v="00000000"/>
    <s v="000000"/>
    <s v="05023"/>
    <s v="20170602"/>
    <s v="0001"/>
    <s v="0"/>
    <s v="20170602"/>
    <s v="10120101020200"/>
    <x v="1"/>
    <s v="0"/>
    <n v="40000000"/>
    <n v="400000"/>
    <x v="6"/>
  </r>
  <r>
    <s v="24"/>
    <s v="052"/>
    <s v="0024"/>
    <s v="55"/>
    <s v="55"/>
    <s v="00000000"/>
    <s v="000000"/>
    <s v="05023"/>
    <s v="20170605"/>
    <s v="0001"/>
    <s v="0"/>
    <s v="20170605"/>
    <s v="10120101020200"/>
    <x v="1"/>
    <s v="0"/>
    <n v="384224"/>
    <n v="3842.24"/>
    <x v="6"/>
  </r>
  <r>
    <s v="24"/>
    <s v="052"/>
    <s v="0024"/>
    <s v="55"/>
    <s v="55"/>
    <s v="00000000"/>
    <s v="000000"/>
    <s v="05023"/>
    <s v="20170606"/>
    <s v="0001"/>
    <s v="0"/>
    <s v="20170606"/>
    <s v="10120101020200"/>
    <x v="1"/>
    <s v="0"/>
    <n v="1700754"/>
    <n v="17007.54"/>
    <x v="6"/>
  </r>
  <r>
    <s v="24"/>
    <s v="052"/>
    <s v="0024"/>
    <s v="55"/>
    <s v="55"/>
    <s v="00000000"/>
    <s v="000000"/>
    <s v="05023"/>
    <s v="20170607"/>
    <s v="0001"/>
    <s v="0"/>
    <s v="20170607"/>
    <s v="10120101020200"/>
    <x v="1"/>
    <s v="0"/>
    <n v="1055734"/>
    <n v="10557.34"/>
    <x v="6"/>
  </r>
  <r>
    <s v="24"/>
    <s v="052"/>
    <s v="0024"/>
    <s v="55"/>
    <s v="55"/>
    <s v="00000000"/>
    <s v="000000"/>
    <s v="05023"/>
    <s v="20170608"/>
    <s v="0001"/>
    <s v="0"/>
    <s v="20170608"/>
    <s v="10120101020200"/>
    <x v="0"/>
    <s v="0"/>
    <n v="467859"/>
    <n v="-4678.59"/>
    <x v="6"/>
  </r>
  <r>
    <s v="24"/>
    <s v="052"/>
    <s v="0024"/>
    <s v="55"/>
    <s v="55"/>
    <s v="00000000"/>
    <s v="000000"/>
    <s v="05023"/>
    <s v="20170609"/>
    <s v="0001"/>
    <s v="0"/>
    <s v="20170609"/>
    <s v="10120101020200"/>
    <x v="0"/>
    <s v="0"/>
    <n v="640470"/>
    <n v="-6404.7"/>
    <x v="6"/>
  </r>
  <r>
    <s v="24"/>
    <s v="052"/>
    <s v="0024"/>
    <s v="55"/>
    <s v="55"/>
    <s v="00000000"/>
    <s v="000000"/>
    <s v="05023"/>
    <s v="20170612"/>
    <s v="0001"/>
    <s v="0"/>
    <s v="20170612"/>
    <s v="10120101020200"/>
    <x v="0"/>
    <s v="0"/>
    <n v="225196"/>
    <n v="-2251.96"/>
    <x v="6"/>
  </r>
  <r>
    <s v="24"/>
    <s v="052"/>
    <s v="0024"/>
    <s v="55"/>
    <s v="55"/>
    <s v="00000000"/>
    <s v="000000"/>
    <s v="05023"/>
    <s v="20170613"/>
    <s v="0001"/>
    <s v="0"/>
    <s v="20170613"/>
    <s v="10120101020200"/>
    <x v="1"/>
    <s v="0"/>
    <n v="178348"/>
    <n v="1783.48"/>
    <x v="6"/>
  </r>
  <r>
    <s v="24"/>
    <s v="052"/>
    <s v="0024"/>
    <s v="55"/>
    <s v="55"/>
    <s v="00000000"/>
    <s v="000000"/>
    <s v="05023"/>
    <s v="20170613"/>
    <s v="0001"/>
    <s v="0"/>
    <s v="20170613"/>
    <s v="10120101020200"/>
    <x v="0"/>
    <s v="0"/>
    <n v="100966292"/>
    <n v="-1009662.92"/>
    <x v="6"/>
  </r>
  <r>
    <s v="24"/>
    <s v="052"/>
    <s v="0024"/>
    <s v="55"/>
    <s v="55"/>
    <s v="00000000"/>
    <s v="000000"/>
    <s v="05023"/>
    <s v="20170614"/>
    <s v="0001"/>
    <s v="0"/>
    <s v="20170614"/>
    <s v="10120101020200"/>
    <x v="1"/>
    <s v="0"/>
    <n v="163793"/>
    <n v="1637.93"/>
    <x v="6"/>
  </r>
  <r>
    <s v="24"/>
    <s v="052"/>
    <s v="0024"/>
    <s v="55"/>
    <s v="55"/>
    <s v="00000000"/>
    <s v="000000"/>
    <s v="05023"/>
    <s v="20170615"/>
    <s v="0001"/>
    <s v="0"/>
    <s v="20170615"/>
    <s v="10120101020200"/>
    <x v="1"/>
    <s v="0"/>
    <n v="371588"/>
    <n v="3715.88"/>
    <x v="6"/>
  </r>
  <r>
    <s v="24"/>
    <s v="052"/>
    <s v="0024"/>
    <s v="55"/>
    <s v="55"/>
    <s v="00000000"/>
    <s v="000000"/>
    <s v="05023"/>
    <s v="20170616"/>
    <s v="0001"/>
    <s v="0"/>
    <s v="20170616"/>
    <s v="10120101020200"/>
    <x v="1"/>
    <s v="0"/>
    <n v="39684"/>
    <n v="396.84"/>
    <x v="6"/>
  </r>
  <r>
    <s v="24"/>
    <s v="052"/>
    <s v="0024"/>
    <s v="55"/>
    <s v="55"/>
    <s v="00000000"/>
    <s v="000000"/>
    <s v="05023"/>
    <s v="20170619"/>
    <s v="0001"/>
    <s v="0"/>
    <s v="20170619"/>
    <s v="10120101020200"/>
    <x v="1"/>
    <s v="0"/>
    <n v="68629"/>
    <n v="686.29"/>
    <x v="6"/>
  </r>
  <r>
    <s v="24"/>
    <s v="052"/>
    <s v="0024"/>
    <s v="55"/>
    <s v="55"/>
    <s v="00000000"/>
    <s v="000000"/>
    <s v="05023"/>
    <s v="20170621"/>
    <s v="0001"/>
    <s v="0"/>
    <s v="20170621"/>
    <s v="10120101020200"/>
    <x v="1"/>
    <s v="0"/>
    <n v="1136178"/>
    <n v="11361.78"/>
    <x v="6"/>
  </r>
  <r>
    <s v="24"/>
    <s v="052"/>
    <s v="0024"/>
    <s v="55"/>
    <s v="55"/>
    <s v="00000000"/>
    <s v="000000"/>
    <s v="05023"/>
    <s v="20170621"/>
    <s v="0001"/>
    <s v="0"/>
    <s v="20170621"/>
    <s v="10120101020200"/>
    <x v="0"/>
    <s v="0"/>
    <n v="1107407"/>
    <n v="-11074.07"/>
    <x v="6"/>
  </r>
  <r>
    <s v="24"/>
    <s v="052"/>
    <s v="0024"/>
    <s v="55"/>
    <s v="55"/>
    <s v="00000000"/>
    <s v="000000"/>
    <s v="05023"/>
    <s v="20170621"/>
    <s v="0001"/>
    <s v="0"/>
    <s v="20170621"/>
    <s v="10120101020200"/>
    <x v="0"/>
    <s v="0"/>
    <n v="40496832"/>
    <n v="-404968.32"/>
    <x v="6"/>
  </r>
  <r>
    <s v="24"/>
    <s v="052"/>
    <s v="0024"/>
    <s v="55"/>
    <s v="55"/>
    <s v="00000000"/>
    <s v="000000"/>
    <s v="05023"/>
    <s v="20170623"/>
    <s v="0001"/>
    <s v="0"/>
    <s v="20170623"/>
    <s v="10120101020200"/>
    <x v="1"/>
    <s v="0"/>
    <n v="585121"/>
    <n v="5851.21"/>
    <x v="6"/>
  </r>
  <r>
    <s v="24"/>
    <s v="052"/>
    <s v="0024"/>
    <s v="55"/>
    <s v="55"/>
    <s v="00000000"/>
    <s v="000000"/>
    <s v="05023"/>
    <s v="20170623"/>
    <s v="0001"/>
    <s v="0"/>
    <s v="20170623"/>
    <s v="10120101020200"/>
    <x v="0"/>
    <s v="0"/>
    <n v="488738"/>
    <n v="-4887.38"/>
    <x v="6"/>
  </r>
  <r>
    <s v="24"/>
    <s v="052"/>
    <s v="0024"/>
    <s v="55"/>
    <s v="55"/>
    <s v="00000000"/>
    <s v="000000"/>
    <s v="05023"/>
    <s v="20170623"/>
    <s v="0001"/>
    <s v="0"/>
    <s v="20170623"/>
    <s v="10120101020200"/>
    <x v="0"/>
    <s v="0"/>
    <n v="30250370"/>
    <n v="-302503.7"/>
    <x v="6"/>
  </r>
  <r>
    <s v="24"/>
    <s v="052"/>
    <s v="0024"/>
    <s v="55"/>
    <s v="55"/>
    <s v="00000000"/>
    <s v="000000"/>
    <s v="05023"/>
    <s v="20170626"/>
    <s v="0001"/>
    <s v="0"/>
    <s v="20170626"/>
    <s v="10120101020200"/>
    <x v="1"/>
    <s v="0"/>
    <n v="426163"/>
    <n v="4261.63"/>
    <x v="6"/>
  </r>
  <r>
    <s v="24"/>
    <s v="052"/>
    <s v="0024"/>
    <s v="55"/>
    <s v="55"/>
    <s v="00000000"/>
    <s v="000000"/>
    <s v="05023"/>
    <s v="20170628"/>
    <s v="0001"/>
    <s v="0"/>
    <s v="20170628"/>
    <s v="10120101020200"/>
    <x v="1"/>
    <s v="0"/>
    <n v="501395"/>
    <n v="5013.95"/>
    <x v="6"/>
  </r>
  <r>
    <s v="24"/>
    <s v="052"/>
    <s v="0024"/>
    <s v="55"/>
    <s v="55"/>
    <s v="00000000"/>
    <s v="000000"/>
    <s v="05023"/>
    <s v="20170628"/>
    <s v="0001"/>
    <s v="0"/>
    <s v="20170628"/>
    <s v="10120101020200"/>
    <x v="1"/>
    <s v="0"/>
    <n v="21800000"/>
    <n v="218000"/>
    <x v="6"/>
  </r>
  <r>
    <s v="24"/>
    <s v="052"/>
    <s v="0024"/>
    <s v="55"/>
    <s v="55"/>
    <s v="00000000"/>
    <s v="000000"/>
    <s v="05023"/>
    <s v="20170628"/>
    <s v="0001"/>
    <s v="0"/>
    <s v="20170628"/>
    <s v="10120101020200"/>
    <x v="0"/>
    <s v="0"/>
    <n v="461430"/>
    <n v="-4614.3"/>
    <x v="6"/>
  </r>
  <r>
    <s v="24"/>
    <s v="052"/>
    <s v="0024"/>
    <s v="55"/>
    <s v="55"/>
    <s v="00000000"/>
    <s v="000000"/>
    <s v="05023"/>
    <s v="20170628"/>
    <s v="0001"/>
    <s v="0"/>
    <s v="20170628"/>
    <s v="10120101020200"/>
    <x v="0"/>
    <s v="0"/>
    <n v="15289322"/>
    <n v="-152893.22"/>
    <x v="6"/>
  </r>
  <r>
    <s v="24"/>
    <s v="052"/>
    <s v="0024"/>
    <s v="55"/>
    <s v="55"/>
    <s v="00000000"/>
    <s v="000000"/>
    <s v="05023"/>
    <s v="20170629"/>
    <s v="0001"/>
    <s v="0"/>
    <s v="20170629"/>
    <s v="10120101020200"/>
    <x v="1"/>
    <s v="0"/>
    <n v="558712"/>
    <n v="5587.12"/>
    <x v="6"/>
  </r>
  <r>
    <s v="24"/>
    <s v="052"/>
    <s v="0024"/>
    <s v="55"/>
    <s v="55"/>
    <s v="00000000"/>
    <s v="000000"/>
    <s v="05023"/>
    <s v="20170630"/>
    <s v="0001"/>
    <s v="0"/>
    <s v="20170630"/>
    <s v="10120101020200"/>
    <x v="0"/>
    <s v="0"/>
    <n v="135684"/>
    <n v="-1356.84"/>
    <x v="6"/>
  </r>
  <r>
    <s v="24"/>
    <s v="052"/>
    <s v="0024"/>
    <s v="55"/>
    <s v="55"/>
    <s v="00000000"/>
    <s v="000000"/>
    <s v="05023"/>
    <s v="20170630"/>
    <s v="0001"/>
    <s v="0"/>
    <s v="20170630"/>
    <s v="10120101020200"/>
    <x v="0"/>
    <s v="0"/>
    <n v="398245"/>
    <n v="-3982.45"/>
    <x v="6"/>
  </r>
  <r>
    <s v="24"/>
    <s v="052"/>
    <s v="0024"/>
    <s v="55"/>
    <s v="55"/>
    <s v="00000000"/>
    <s v="000000"/>
    <s v="05023"/>
    <s v="20170704"/>
    <s v="0001"/>
    <s v="0"/>
    <s v="20170704"/>
    <s v="10120101020200"/>
    <x v="0"/>
    <s v="0"/>
    <n v="618469"/>
    <n v="-6184.69"/>
    <x v="7"/>
  </r>
  <r>
    <s v="24"/>
    <s v="052"/>
    <s v="0024"/>
    <s v="55"/>
    <s v="55"/>
    <s v="00000000"/>
    <s v="000000"/>
    <s v="05023"/>
    <s v="20170705"/>
    <s v="0001"/>
    <s v="0"/>
    <s v="20170705"/>
    <s v="10120101020200"/>
    <x v="0"/>
    <s v="0"/>
    <n v="134369"/>
    <n v="-1343.69"/>
    <x v="7"/>
  </r>
  <r>
    <s v="24"/>
    <s v="052"/>
    <s v="0024"/>
    <s v="55"/>
    <s v="55"/>
    <s v="00000000"/>
    <s v="000000"/>
    <s v="05023"/>
    <s v="20170707"/>
    <s v="0001"/>
    <s v="0"/>
    <s v="20170707"/>
    <s v="10120101020200"/>
    <x v="1"/>
    <s v="0"/>
    <n v="1589694"/>
    <n v="15896.94"/>
    <x v="7"/>
  </r>
  <r>
    <s v="24"/>
    <s v="052"/>
    <s v="0024"/>
    <s v="55"/>
    <s v="55"/>
    <s v="00000000"/>
    <s v="000000"/>
    <s v="05023"/>
    <s v="20170707"/>
    <s v="0001"/>
    <s v="0"/>
    <s v="20170707"/>
    <s v="10120101020200"/>
    <x v="0"/>
    <s v="0"/>
    <n v="884444"/>
    <n v="-8844.44"/>
    <x v="7"/>
  </r>
  <r>
    <s v="24"/>
    <s v="052"/>
    <s v="0024"/>
    <s v="55"/>
    <s v="55"/>
    <s v="00000000"/>
    <s v="000000"/>
    <s v="05023"/>
    <s v="20170710"/>
    <s v="0001"/>
    <s v="0"/>
    <s v="20170710"/>
    <s v="10120101020200"/>
    <x v="0"/>
    <s v="0"/>
    <n v="368529"/>
    <n v="-3685.29"/>
    <x v="7"/>
  </r>
  <r>
    <s v="24"/>
    <s v="052"/>
    <s v="0024"/>
    <s v="55"/>
    <s v="55"/>
    <s v="00000000"/>
    <s v="000000"/>
    <s v="05023"/>
    <s v="20170711"/>
    <s v="0001"/>
    <s v="0"/>
    <s v="20170711"/>
    <s v="10120101020200"/>
    <x v="1"/>
    <s v="0"/>
    <n v="46289"/>
    <n v="462.89"/>
    <x v="7"/>
  </r>
  <r>
    <s v="24"/>
    <s v="052"/>
    <s v="0024"/>
    <s v="55"/>
    <s v="55"/>
    <s v="00000000"/>
    <s v="000000"/>
    <s v="05023"/>
    <s v="20170711"/>
    <s v="0001"/>
    <s v="0"/>
    <s v="20170711"/>
    <s v="10120101020200"/>
    <x v="0"/>
    <s v="0"/>
    <n v="30584221"/>
    <n v="-305842.21000000002"/>
    <x v="7"/>
  </r>
  <r>
    <s v="24"/>
    <s v="052"/>
    <s v="0024"/>
    <s v="55"/>
    <s v="55"/>
    <s v="00000000"/>
    <s v="000000"/>
    <s v="05023"/>
    <s v="20170712"/>
    <s v="0001"/>
    <s v="0"/>
    <s v="20170712"/>
    <s v="10120101020200"/>
    <x v="0"/>
    <s v="0"/>
    <n v="217083"/>
    <n v="-2170.83"/>
    <x v="7"/>
  </r>
  <r>
    <s v="24"/>
    <s v="052"/>
    <s v="0024"/>
    <s v="55"/>
    <s v="55"/>
    <s v="00000000"/>
    <s v="000000"/>
    <s v="05023"/>
    <s v="20170712"/>
    <s v="0001"/>
    <s v="0"/>
    <s v="20170712"/>
    <s v="10120101020200"/>
    <x v="0"/>
    <s v="0"/>
    <n v="50946389"/>
    <n v="-509463.89"/>
    <x v="7"/>
  </r>
  <r>
    <s v="24"/>
    <s v="052"/>
    <s v="0024"/>
    <s v="55"/>
    <s v="55"/>
    <s v="00000000"/>
    <s v="000000"/>
    <s v="05023"/>
    <s v="20170714"/>
    <s v="0001"/>
    <s v="0"/>
    <s v="20170714"/>
    <s v="10120101020200"/>
    <x v="1"/>
    <s v="0"/>
    <n v="1173684"/>
    <n v="11736.84"/>
    <x v="7"/>
  </r>
  <r>
    <s v="24"/>
    <s v="052"/>
    <s v="0024"/>
    <s v="55"/>
    <s v="55"/>
    <s v="00000000"/>
    <s v="000000"/>
    <s v="05023"/>
    <s v="20170717"/>
    <s v="0001"/>
    <s v="0"/>
    <s v="20170717"/>
    <s v="10120101020200"/>
    <x v="1"/>
    <s v="0"/>
    <n v="1063191"/>
    <n v="10631.91"/>
    <x v="7"/>
  </r>
  <r>
    <s v="24"/>
    <s v="052"/>
    <s v="0024"/>
    <s v="55"/>
    <s v="55"/>
    <s v="00000000"/>
    <s v="000000"/>
    <s v="05023"/>
    <s v="20170717"/>
    <s v="0001"/>
    <s v="0"/>
    <s v="20170717"/>
    <s v="10120101020200"/>
    <x v="1"/>
    <s v="0"/>
    <n v="173501"/>
    <n v="1735.01"/>
    <x v="7"/>
  </r>
  <r>
    <s v="24"/>
    <s v="052"/>
    <s v="0024"/>
    <s v="55"/>
    <s v="55"/>
    <s v="00000000"/>
    <s v="000000"/>
    <s v="05023"/>
    <s v="20170719"/>
    <s v="0001"/>
    <s v="0"/>
    <s v="20170719"/>
    <s v="10120101020200"/>
    <x v="1"/>
    <s v="0"/>
    <n v="621205"/>
    <n v="6212.05"/>
    <x v="7"/>
  </r>
  <r>
    <s v="24"/>
    <s v="052"/>
    <s v="0024"/>
    <s v="55"/>
    <s v="55"/>
    <s v="00000000"/>
    <s v="000000"/>
    <s v="05023"/>
    <s v="20170719"/>
    <s v="0001"/>
    <s v="0"/>
    <s v="20170719"/>
    <s v="10120101020200"/>
    <x v="0"/>
    <s v="0"/>
    <n v="2126382"/>
    <n v="-21263.82"/>
    <x v="7"/>
  </r>
  <r>
    <s v="24"/>
    <s v="052"/>
    <s v="0024"/>
    <s v="55"/>
    <s v="55"/>
    <s v="00000000"/>
    <s v="000000"/>
    <s v="05023"/>
    <s v="20170720"/>
    <s v="0001"/>
    <s v="0"/>
    <s v="20170720"/>
    <s v="10120101020200"/>
    <x v="0"/>
    <s v="0"/>
    <n v="5037"/>
    <n v="-50.37"/>
    <x v="7"/>
  </r>
  <r>
    <s v="24"/>
    <s v="052"/>
    <s v="0024"/>
    <s v="55"/>
    <s v="55"/>
    <s v="00000000"/>
    <s v="000000"/>
    <s v="05023"/>
    <s v="20170721"/>
    <s v="0001"/>
    <s v="0"/>
    <s v="20170721"/>
    <s v="10120101020200"/>
    <x v="1"/>
    <s v="0"/>
    <n v="19400000"/>
    <n v="194000"/>
    <x v="7"/>
  </r>
  <r>
    <s v="24"/>
    <s v="052"/>
    <s v="0024"/>
    <s v="55"/>
    <s v="55"/>
    <s v="00000000"/>
    <s v="000000"/>
    <s v="05023"/>
    <s v="20170721"/>
    <s v="0001"/>
    <s v="0"/>
    <s v="20170721"/>
    <s v="10120101020200"/>
    <x v="1"/>
    <s v="0"/>
    <n v="310162"/>
    <n v="3101.62"/>
    <x v="7"/>
  </r>
  <r>
    <s v="24"/>
    <s v="052"/>
    <s v="0024"/>
    <s v="55"/>
    <s v="55"/>
    <s v="00000000"/>
    <s v="000000"/>
    <s v="05023"/>
    <s v="20170721"/>
    <s v="0001"/>
    <s v="0"/>
    <s v="20170721"/>
    <s v="10120101020200"/>
    <x v="1"/>
    <s v="0"/>
    <n v="10074"/>
    <n v="100.74"/>
    <x v="7"/>
  </r>
  <r>
    <s v="24"/>
    <s v="052"/>
    <s v="0024"/>
    <s v="55"/>
    <s v="55"/>
    <s v="00000000"/>
    <s v="000000"/>
    <s v="05023"/>
    <s v="20170721"/>
    <s v="0001"/>
    <s v="0"/>
    <s v="20170721"/>
    <s v="10120101020200"/>
    <x v="0"/>
    <s v="0"/>
    <n v="571712"/>
    <n v="-5717.12"/>
    <x v="7"/>
  </r>
  <r>
    <s v="24"/>
    <s v="052"/>
    <s v="0024"/>
    <s v="55"/>
    <s v="55"/>
    <s v="00000000"/>
    <s v="000000"/>
    <s v="05023"/>
    <s v="20170725"/>
    <s v="0001"/>
    <s v="0"/>
    <s v="20170725"/>
    <s v="10120101020200"/>
    <x v="1"/>
    <s v="0"/>
    <n v="1616930"/>
    <n v="16169.3"/>
    <x v="7"/>
  </r>
  <r>
    <s v="24"/>
    <s v="052"/>
    <s v="0024"/>
    <s v="55"/>
    <s v="55"/>
    <s v="00000000"/>
    <s v="000000"/>
    <s v="05023"/>
    <s v="20170725"/>
    <s v="0001"/>
    <s v="0"/>
    <s v="20170725"/>
    <s v="10120101020200"/>
    <x v="0"/>
    <s v="0"/>
    <n v="620324"/>
    <n v="-6203.24"/>
    <x v="7"/>
  </r>
  <r>
    <s v="24"/>
    <s v="052"/>
    <s v="0024"/>
    <s v="55"/>
    <s v="55"/>
    <s v="00000000"/>
    <s v="000000"/>
    <s v="05023"/>
    <s v="20170726"/>
    <s v="0001"/>
    <s v="0"/>
    <s v="20170726"/>
    <s v="10120101020200"/>
    <x v="1"/>
    <s v="0"/>
    <n v="280000000"/>
    <n v="2800000"/>
    <x v="7"/>
  </r>
  <r>
    <s v="24"/>
    <s v="052"/>
    <s v="0024"/>
    <s v="55"/>
    <s v="55"/>
    <s v="00000000"/>
    <s v="000000"/>
    <s v="05023"/>
    <s v="20170726"/>
    <s v="0001"/>
    <s v="0"/>
    <s v="20170726"/>
    <s v="10120101020200"/>
    <x v="0"/>
    <s v="0"/>
    <n v="61286834"/>
    <n v="-612868.34"/>
    <x v="7"/>
  </r>
  <r>
    <s v="24"/>
    <s v="052"/>
    <s v="0024"/>
    <s v="55"/>
    <s v="55"/>
    <s v="00000000"/>
    <s v="000000"/>
    <s v="05023"/>
    <s v="20170726"/>
    <s v="0001"/>
    <s v="0"/>
    <s v="20170726"/>
    <s v="10120101020200"/>
    <x v="0"/>
    <s v="0"/>
    <n v="1271717"/>
    <n v="-12717.17"/>
    <x v="7"/>
  </r>
  <r>
    <s v="24"/>
    <s v="052"/>
    <s v="0024"/>
    <s v="55"/>
    <s v="55"/>
    <s v="00000000"/>
    <s v="000000"/>
    <s v="05023"/>
    <s v="20170727"/>
    <s v="0001"/>
    <s v="0"/>
    <s v="20170727"/>
    <s v="10120101020200"/>
    <x v="1"/>
    <s v="0"/>
    <n v="515562"/>
    <n v="5155.62"/>
    <x v="7"/>
  </r>
  <r>
    <s v="24"/>
    <s v="052"/>
    <s v="0024"/>
    <s v="55"/>
    <s v="55"/>
    <s v="00000000"/>
    <s v="000000"/>
    <s v="05023"/>
    <s v="20170727"/>
    <s v="0001"/>
    <s v="0"/>
    <s v="20170727"/>
    <s v="10120101020200"/>
    <x v="0"/>
    <s v="0"/>
    <n v="522654"/>
    <n v="-5226.54"/>
    <x v="7"/>
  </r>
  <r>
    <s v="24"/>
    <s v="052"/>
    <s v="0024"/>
    <s v="55"/>
    <s v="55"/>
    <s v="00000000"/>
    <s v="000000"/>
    <s v="05023"/>
    <s v="20170728"/>
    <s v="0001"/>
    <s v="0"/>
    <s v="20170728"/>
    <s v="10120101020200"/>
    <x v="1"/>
    <s v="0"/>
    <n v="435092"/>
    <n v="4350.92"/>
    <x v="7"/>
  </r>
  <r>
    <s v="24"/>
    <s v="052"/>
    <s v="0024"/>
    <s v="55"/>
    <s v="55"/>
    <s v="00000000"/>
    <s v="000000"/>
    <s v="05023"/>
    <s v="20170728"/>
    <s v="0001"/>
    <s v="0"/>
    <s v="20170728"/>
    <s v="10120101020200"/>
    <x v="1"/>
    <s v="0"/>
    <n v="108879510"/>
    <m/>
    <x v="7"/>
  </r>
  <r>
    <s v="24"/>
    <s v="052"/>
    <s v="0024"/>
    <s v="55"/>
    <s v="55"/>
    <s v="00000000"/>
    <s v="000000"/>
    <s v="05023"/>
    <s v="20170731"/>
    <s v="0001"/>
    <s v="0"/>
    <s v="20170731"/>
    <s v="10120101020200"/>
    <x v="1"/>
    <s v="0"/>
    <n v="6325"/>
    <n v="63.25"/>
    <x v="7"/>
  </r>
  <r>
    <s v="24"/>
    <s v="052"/>
    <s v="0024"/>
    <s v="55"/>
    <s v="55"/>
    <s v="00000000"/>
    <s v="000000"/>
    <s v="05023"/>
    <s v="20170731"/>
    <s v="0001"/>
    <s v="0"/>
    <s v="20170731"/>
    <s v="10120101020200"/>
    <x v="0"/>
    <s v="0"/>
    <n v="144285"/>
    <n v="-1442.85"/>
    <x v="7"/>
  </r>
  <r>
    <s v="24"/>
    <s v="052"/>
    <s v="0024"/>
    <s v="55"/>
    <s v="55"/>
    <s v="00000000"/>
    <s v="000000"/>
    <s v="05023"/>
    <s v="20170731"/>
    <s v="0001"/>
    <s v="0"/>
    <s v="20170731"/>
    <s v="10120101020200"/>
    <x v="0"/>
    <s v="0"/>
    <n v="15346800"/>
    <n v="-153468"/>
    <x v="7"/>
  </r>
  <r>
    <s v="24"/>
    <s v="052"/>
    <s v="0024"/>
    <s v="55"/>
    <s v="55"/>
    <s v="00000000"/>
    <s v="000000"/>
    <s v="05023"/>
    <s v="20170728"/>
    <s v="0001"/>
    <s v="0"/>
    <s v="20170728"/>
    <s v="10120101020200"/>
    <x v="0"/>
    <s v="0"/>
    <n v="108879510"/>
    <m/>
    <x v="7"/>
  </r>
  <r>
    <s v="24"/>
    <s v="052"/>
    <s v="0024"/>
    <s v="55"/>
    <s v="55"/>
    <s v="00000000"/>
    <s v="000000"/>
    <s v="05023"/>
    <s v="20170802"/>
    <s v="0001"/>
    <s v="0"/>
    <s v="20170802"/>
    <s v="10120101020200"/>
    <x v="1"/>
    <s v="0"/>
    <n v="55587"/>
    <n v="555.87"/>
    <x v="8"/>
  </r>
  <r>
    <s v="24"/>
    <s v="052"/>
    <s v="0024"/>
    <s v="55"/>
    <s v="55"/>
    <s v="00000000"/>
    <s v="000000"/>
    <s v="05023"/>
    <s v="20170802"/>
    <s v="0001"/>
    <s v="0"/>
    <s v="20170802"/>
    <s v="10120101020200"/>
    <x v="0"/>
    <s v="0"/>
    <n v="25192159"/>
    <n v="-251921.59"/>
    <x v="8"/>
  </r>
  <r>
    <s v="24"/>
    <s v="052"/>
    <s v="0024"/>
    <s v="55"/>
    <s v="55"/>
    <s v="00000000"/>
    <s v="000000"/>
    <s v="05023"/>
    <s v="20170803"/>
    <s v="0001"/>
    <s v="0"/>
    <s v="20170803"/>
    <s v="10120101020200"/>
    <x v="1"/>
    <s v="0"/>
    <n v="20000000"/>
    <n v="200000"/>
    <x v="8"/>
  </r>
  <r>
    <s v="24"/>
    <s v="052"/>
    <s v="0024"/>
    <s v="55"/>
    <s v="55"/>
    <s v="00000000"/>
    <s v="000000"/>
    <s v="05023"/>
    <s v="20170803"/>
    <s v="0001"/>
    <s v="0"/>
    <s v="20170803"/>
    <s v="10120101020200"/>
    <x v="0"/>
    <s v="0"/>
    <n v="124898185"/>
    <n v="-1248981.8500000001"/>
    <x v="8"/>
  </r>
  <r>
    <s v="24"/>
    <s v="052"/>
    <s v="0024"/>
    <s v="55"/>
    <s v="55"/>
    <s v="00000000"/>
    <s v="000000"/>
    <s v="05023"/>
    <s v="20170803"/>
    <s v="0001"/>
    <s v="0"/>
    <s v="20170803"/>
    <s v="10120101020200"/>
    <x v="0"/>
    <s v="0"/>
    <n v="408834"/>
    <n v="-4088.34"/>
    <x v="8"/>
  </r>
  <r>
    <s v="24"/>
    <s v="052"/>
    <s v="0024"/>
    <s v="55"/>
    <s v="55"/>
    <s v="00000000"/>
    <s v="000000"/>
    <s v="05023"/>
    <s v="20170804"/>
    <s v="0001"/>
    <s v="0"/>
    <s v="20170804"/>
    <s v="10120101020200"/>
    <x v="1"/>
    <s v="0"/>
    <n v="785100"/>
    <n v="7851"/>
    <x v="8"/>
  </r>
  <r>
    <s v="24"/>
    <s v="052"/>
    <s v="0024"/>
    <s v="55"/>
    <s v="55"/>
    <s v="00000000"/>
    <s v="000000"/>
    <s v="05023"/>
    <s v="20170807"/>
    <s v="0001"/>
    <s v="0"/>
    <s v="20170807"/>
    <s v="10120101020200"/>
    <x v="1"/>
    <s v="0"/>
    <n v="235832"/>
    <n v="2358.3200000000002"/>
    <x v="8"/>
  </r>
  <r>
    <s v="24"/>
    <s v="052"/>
    <s v="0024"/>
    <s v="55"/>
    <s v="55"/>
    <s v="00000000"/>
    <s v="000000"/>
    <s v="05023"/>
    <s v="20170809"/>
    <s v="0001"/>
    <s v="0"/>
    <s v="20170809"/>
    <s v="10120101020200"/>
    <x v="1"/>
    <s v="0"/>
    <n v="25138"/>
    <n v="251.38"/>
    <x v="8"/>
  </r>
  <r>
    <s v="24"/>
    <s v="052"/>
    <s v="0024"/>
    <s v="55"/>
    <s v="55"/>
    <s v="00000000"/>
    <s v="000000"/>
    <s v="05023"/>
    <s v="20170809"/>
    <s v="0001"/>
    <s v="0"/>
    <s v="20170809"/>
    <s v="10120101020200"/>
    <x v="1"/>
    <s v="0"/>
    <n v="75000000"/>
    <n v="750000"/>
    <x v="8"/>
  </r>
  <r>
    <s v="24"/>
    <s v="052"/>
    <s v="0024"/>
    <s v="55"/>
    <s v="55"/>
    <s v="00000000"/>
    <s v="000000"/>
    <s v="05023"/>
    <s v="20170810"/>
    <s v="0001"/>
    <s v="0"/>
    <s v="20170810"/>
    <s v="10120101020200"/>
    <x v="1"/>
    <s v="0"/>
    <n v="116804"/>
    <n v="1168.04"/>
    <x v="8"/>
  </r>
  <r>
    <s v="24"/>
    <s v="052"/>
    <s v="0024"/>
    <s v="55"/>
    <s v="55"/>
    <s v="00000000"/>
    <s v="000000"/>
    <s v="05023"/>
    <s v="20170810"/>
    <s v="0001"/>
    <s v="0"/>
    <s v="20170810"/>
    <s v="10120101020200"/>
    <x v="0"/>
    <s v="0"/>
    <n v="321965"/>
    <n v="-3219.65"/>
    <x v="8"/>
  </r>
  <r>
    <s v="24"/>
    <s v="052"/>
    <s v="0024"/>
    <s v="55"/>
    <s v="55"/>
    <s v="00000000"/>
    <s v="000000"/>
    <s v="05023"/>
    <s v="20170810"/>
    <s v="0001"/>
    <s v="0"/>
    <s v="20170810"/>
    <s v="10120101020200"/>
    <x v="0"/>
    <s v="0"/>
    <n v="23647652"/>
    <n v="-236476.52"/>
    <x v="8"/>
  </r>
  <r>
    <s v="24"/>
    <s v="052"/>
    <s v="0024"/>
    <s v="55"/>
    <s v="55"/>
    <s v="00000000"/>
    <s v="000000"/>
    <s v="05023"/>
    <s v="20170811"/>
    <s v="0001"/>
    <s v="0"/>
    <s v="20170811"/>
    <s v="10120101020200"/>
    <x v="0"/>
    <s v="0"/>
    <n v="21244"/>
    <n v="-212.44"/>
    <x v="8"/>
  </r>
  <r>
    <s v="24"/>
    <s v="052"/>
    <s v="0024"/>
    <s v="55"/>
    <s v="55"/>
    <s v="00000000"/>
    <s v="000000"/>
    <s v="05023"/>
    <s v="20170814"/>
    <s v="0001"/>
    <s v="0"/>
    <s v="20170814"/>
    <s v="10120101020200"/>
    <x v="1"/>
    <s v="0"/>
    <n v="156535"/>
    <n v="1565.35"/>
    <x v="8"/>
  </r>
  <r>
    <s v="24"/>
    <s v="052"/>
    <s v="0024"/>
    <s v="55"/>
    <s v="55"/>
    <s v="00000000"/>
    <s v="000000"/>
    <s v="05023"/>
    <s v="20170814"/>
    <s v="0001"/>
    <s v="0"/>
    <s v="20170814"/>
    <s v="10120101020200"/>
    <x v="0"/>
    <s v="0"/>
    <n v="38302000"/>
    <m/>
    <x v="8"/>
  </r>
  <r>
    <s v="24"/>
    <s v="052"/>
    <s v="0024"/>
    <s v="55"/>
    <s v="55"/>
    <s v="00000000"/>
    <s v="000000"/>
    <s v="05023"/>
    <s v="20170814"/>
    <s v="0001"/>
    <s v="0"/>
    <s v="20170814"/>
    <s v="10120101020200"/>
    <x v="0"/>
    <s v="0"/>
    <n v="15080501"/>
    <m/>
    <x v="8"/>
  </r>
  <r>
    <s v="24"/>
    <s v="052"/>
    <s v="0024"/>
    <s v="55"/>
    <s v="55"/>
    <s v="00000000"/>
    <s v="000000"/>
    <s v="05023"/>
    <s v="20170815"/>
    <s v="0001"/>
    <s v="0"/>
    <s v="20170815"/>
    <s v="10120101020200"/>
    <x v="1"/>
    <s v="0"/>
    <n v="38302000"/>
    <m/>
    <x v="8"/>
  </r>
  <r>
    <s v="24"/>
    <s v="052"/>
    <s v="0024"/>
    <s v="55"/>
    <s v="55"/>
    <s v="00000000"/>
    <s v="000000"/>
    <s v="05023"/>
    <s v="20170815"/>
    <s v="0001"/>
    <s v="0"/>
    <s v="20170815"/>
    <s v="10120101020200"/>
    <x v="1"/>
    <s v="0"/>
    <n v="15080501"/>
    <m/>
    <x v="8"/>
  </r>
  <r>
    <s v="24"/>
    <s v="052"/>
    <s v="0024"/>
    <s v="55"/>
    <s v="55"/>
    <s v="00000000"/>
    <s v="000000"/>
    <s v="05023"/>
    <s v="20170815"/>
    <s v="0001"/>
    <s v="0"/>
    <s v="20170815"/>
    <s v="10120101020200"/>
    <x v="0"/>
    <s v="0"/>
    <n v="211228"/>
    <n v="-2112.2800000000002"/>
    <x v="8"/>
  </r>
  <r>
    <s v="24"/>
    <s v="052"/>
    <s v="0024"/>
    <s v="55"/>
    <s v="55"/>
    <s v="00000000"/>
    <s v="000000"/>
    <s v="05023"/>
    <s v="20170816"/>
    <s v="0001"/>
    <s v="0"/>
    <s v="20170816"/>
    <s v="10120101020200"/>
    <x v="0"/>
    <s v="0"/>
    <n v="120405"/>
    <n v="-1204.05"/>
    <x v="8"/>
  </r>
  <r>
    <s v="24"/>
    <s v="052"/>
    <s v="0024"/>
    <s v="55"/>
    <s v="55"/>
    <s v="00000000"/>
    <s v="000000"/>
    <s v="05023"/>
    <s v="20170816"/>
    <s v="0001"/>
    <s v="0"/>
    <s v="20170816"/>
    <s v="10120101020200"/>
    <x v="0"/>
    <s v="0"/>
    <n v="15047183"/>
    <n v="-150471.82999999999"/>
    <x v="8"/>
  </r>
  <r>
    <s v="24"/>
    <s v="052"/>
    <s v="0024"/>
    <s v="55"/>
    <s v="55"/>
    <s v="00000000"/>
    <s v="000000"/>
    <s v="05023"/>
    <s v="20170817"/>
    <s v="0001"/>
    <s v="0"/>
    <s v="20170817"/>
    <s v="10120101020200"/>
    <x v="1"/>
    <s v="0"/>
    <n v="149497"/>
    <n v="1494.97"/>
    <x v="8"/>
  </r>
  <r>
    <s v="24"/>
    <s v="052"/>
    <s v="0024"/>
    <s v="55"/>
    <s v="55"/>
    <s v="00000000"/>
    <s v="000000"/>
    <s v="05023"/>
    <s v="20170818"/>
    <s v="0001"/>
    <s v="0"/>
    <s v="20170818"/>
    <s v="10120101020200"/>
    <x v="0"/>
    <s v="0"/>
    <n v="58578"/>
    <n v="-585.78"/>
    <x v="8"/>
  </r>
  <r>
    <s v="24"/>
    <s v="052"/>
    <s v="0024"/>
    <s v="55"/>
    <s v="55"/>
    <s v="00000000"/>
    <s v="000000"/>
    <s v="05023"/>
    <s v="20170821"/>
    <s v="0001"/>
    <s v="0"/>
    <s v="20170821"/>
    <s v="10120101020200"/>
    <x v="0"/>
    <s v="0"/>
    <n v="133624"/>
    <n v="-1336.24"/>
    <x v="8"/>
  </r>
  <r>
    <s v="24"/>
    <s v="052"/>
    <s v="0024"/>
    <s v="55"/>
    <s v="55"/>
    <s v="00000000"/>
    <s v="000000"/>
    <s v="05023"/>
    <s v="20170822"/>
    <s v="0001"/>
    <s v="0"/>
    <s v="20170822"/>
    <s v="10120101020200"/>
    <x v="1"/>
    <s v="0"/>
    <n v="16416"/>
    <n v="164.16"/>
    <x v="8"/>
  </r>
  <r>
    <s v="24"/>
    <s v="052"/>
    <s v="0024"/>
    <s v="55"/>
    <s v="55"/>
    <s v="00000000"/>
    <s v="000000"/>
    <s v="05023"/>
    <s v="20170823"/>
    <s v="0001"/>
    <s v="0"/>
    <s v="20170823"/>
    <s v="10120101020200"/>
    <x v="1"/>
    <s v="0"/>
    <n v="77691"/>
    <n v="776.91"/>
    <x v="8"/>
  </r>
  <r>
    <s v="24"/>
    <s v="052"/>
    <s v="0024"/>
    <s v="55"/>
    <s v="55"/>
    <s v="00000000"/>
    <s v="000000"/>
    <s v="05023"/>
    <s v="20170823"/>
    <s v="0001"/>
    <s v="0"/>
    <s v="20170823"/>
    <s v="10120101020200"/>
    <x v="1"/>
    <s v="0"/>
    <n v="20000000"/>
    <n v="200000"/>
    <x v="8"/>
  </r>
  <r>
    <s v="24"/>
    <s v="052"/>
    <s v="0024"/>
    <s v="55"/>
    <s v="55"/>
    <s v="00000000"/>
    <s v="000000"/>
    <s v="05023"/>
    <s v="20170824"/>
    <s v="0001"/>
    <s v="0"/>
    <s v="20170824"/>
    <s v="10120101020200"/>
    <x v="1"/>
    <s v="0"/>
    <n v="184527"/>
    <n v="1845.27"/>
    <x v="8"/>
  </r>
  <r>
    <s v="24"/>
    <s v="052"/>
    <s v="0024"/>
    <s v="55"/>
    <s v="55"/>
    <s v="00000000"/>
    <s v="000000"/>
    <s v="05023"/>
    <s v="20170824"/>
    <s v="0001"/>
    <s v="0"/>
    <s v="20170824"/>
    <s v="10120101020200"/>
    <x v="1"/>
    <s v="0"/>
    <n v="15000000"/>
    <n v="150000"/>
    <x v="8"/>
  </r>
  <r>
    <s v="24"/>
    <s v="052"/>
    <s v="0024"/>
    <s v="55"/>
    <s v="55"/>
    <s v="00000000"/>
    <s v="000000"/>
    <s v="05023"/>
    <s v="20170825"/>
    <s v="0001"/>
    <s v="0"/>
    <s v="20170825"/>
    <s v="10120101020200"/>
    <x v="1"/>
    <s v="0"/>
    <n v="407920"/>
    <n v="4079.2"/>
    <x v="8"/>
  </r>
  <r>
    <s v="24"/>
    <s v="052"/>
    <s v="0024"/>
    <s v="55"/>
    <s v="55"/>
    <s v="00000000"/>
    <s v="000000"/>
    <s v="05023"/>
    <s v="20170828"/>
    <s v="0001"/>
    <s v="0"/>
    <s v="20170828"/>
    <s v="10120101020200"/>
    <x v="0"/>
    <s v="0"/>
    <n v="327572"/>
    <n v="-3275.72"/>
    <x v="8"/>
  </r>
  <r>
    <s v="24"/>
    <s v="052"/>
    <s v="0024"/>
    <s v="55"/>
    <s v="55"/>
    <s v="00000000"/>
    <s v="000000"/>
    <s v="05023"/>
    <s v="20170829"/>
    <s v="0001"/>
    <s v="0"/>
    <s v="20170829"/>
    <s v="10120101020200"/>
    <x v="1"/>
    <s v="0"/>
    <n v="776429"/>
    <n v="7764.29"/>
    <x v="8"/>
  </r>
  <r>
    <s v="24"/>
    <s v="052"/>
    <s v="0024"/>
    <s v="55"/>
    <s v="55"/>
    <s v="00000000"/>
    <s v="000000"/>
    <s v="05023"/>
    <s v="20170830"/>
    <s v="0001"/>
    <s v="0"/>
    <s v="20170830"/>
    <s v="10120101020200"/>
    <x v="0"/>
    <s v="0"/>
    <n v="196252"/>
    <n v="-1962.52"/>
    <x v="8"/>
  </r>
  <r>
    <s v="24"/>
    <s v="052"/>
    <s v="0024"/>
    <s v="55"/>
    <s v="55"/>
    <s v="00000000"/>
    <s v="000000"/>
    <s v="05023"/>
    <s v="20170830"/>
    <s v="0001"/>
    <s v="0"/>
    <s v="20170830"/>
    <s v="10120101020200"/>
    <x v="0"/>
    <s v="0"/>
    <n v="35182654"/>
    <n v="-351826.54"/>
    <x v="8"/>
  </r>
  <r>
    <s v="24"/>
    <s v="052"/>
    <s v="0024"/>
    <s v="55"/>
    <s v="55"/>
    <s v="00000000"/>
    <s v="000000"/>
    <s v="05023"/>
    <s v="20170831"/>
    <s v="0001"/>
    <s v="0"/>
    <s v="20170831"/>
    <s v="10120101020200"/>
    <x v="1"/>
    <s v="0"/>
    <n v="237993"/>
    <n v="2379.9299999999998"/>
    <x v="8"/>
  </r>
  <r>
    <s v="24"/>
    <s v="052"/>
    <s v="0024"/>
    <s v="55"/>
    <s v="55"/>
    <s v="00000000"/>
    <s v="000000"/>
    <s v="05023"/>
    <s v="20170831"/>
    <s v="0001"/>
    <s v="0"/>
    <s v="20170831"/>
    <s v="10120101020200"/>
    <x v="1"/>
    <s v="0"/>
    <n v="15000000"/>
    <n v="150000"/>
    <x v="8"/>
  </r>
  <r>
    <s v="24"/>
    <s v="052"/>
    <s v="0024"/>
    <s v="55"/>
    <s v="55"/>
    <s v="00000000"/>
    <s v="000000"/>
    <s v="05023"/>
    <s v="20170831"/>
    <s v="0001"/>
    <s v="0"/>
    <s v="20170831"/>
    <s v="10120101020200"/>
    <x v="0"/>
    <s v="0"/>
    <n v="60380"/>
    <n v="-603.79999999999995"/>
    <x v="8"/>
  </r>
  <r>
    <s v="24"/>
    <s v="052"/>
    <s v="0024"/>
    <s v="55"/>
    <s v="55"/>
    <s v="00000000"/>
    <s v="000000"/>
    <s v="05022"/>
    <s v="20170904"/>
    <s v="0001"/>
    <s v="0"/>
    <s v="20170904"/>
    <s v="10120101020200"/>
    <x v="0"/>
    <s v="0"/>
    <n v="437952"/>
    <n v="-4379.5200000000004"/>
    <x v="9"/>
  </r>
  <r>
    <s v="24"/>
    <s v="052"/>
    <s v="0024"/>
    <s v="55"/>
    <s v="55"/>
    <s v="00000000"/>
    <s v="000000"/>
    <s v="05022"/>
    <s v="20170905"/>
    <s v="0001"/>
    <s v="0"/>
    <s v="20170905"/>
    <s v="10120101020200"/>
    <x v="0"/>
    <s v="0"/>
    <n v="241758"/>
    <n v="-2417.58"/>
    <x v="9"/>
  </r>
  <r>
    <s v="24"/>
    <s v="052"/>
    <s v="0024"/>
    <s v="55"/>
    <s v="55"/>
    <s v="00000000"/>
    <s v="000000"/>
    <s v="05022"/>
    <s v="20170906"/>
    <s v="0001"/>
    <s v="0"/>
    <s v="20170906"/>
    <s v="10120101020200"/>
    <x v="1"/>
    <s v="0"/>
    <n v="16135"/>
    <n v="161.35"/>
    <x v="9"/>
  </r>
  <r>
    <s v="24"/>
    <s v="052"/>
    <s v="0024"/>
    <s v="55"/>
    <s v="55"/>
    <s v="00000000"/>
    <s v="000000"/>
    <s v="05022"/>
    <s v="20170907"/>
    <s v="0001"/>
    <s v="0"/>
    <s v="20170907"/>
    <s v="10120101020200"/>
    <x v="1"/>
    <s v="0"/>
    <n v="606404"/>
    <n v="6064.04"/>
    <x v="9"/>
  </r>
  <r>
    <s v="24"/>
    <s v="052"/>
    <s v="0024"/>
    <s v="55"/>
    <s v="55"/>
    <s v="00000000"/>
    <s v="000000"/>
    <s v="05022"/>
    <s v="20170908"/>
    <s v="0001"/>
    <s v="0"/>
    <s v="20170908"/>
    <s v="10120101020200"/>
    <x v="0"/>
    <s v="0"/>
    <n v="104304"/>
    <n v="-1043.04"/>
    <x v="9"/>
  </r>
  <r>
    <s v="24"/>
    <s v="052"/>
    <s v="0024"/>
    <s v="55"/>
    <s v="55"/>
    <s v="00000000"/>
    <s v="000000"/>
    <s v="05022"/>
    <s v="20170908"/>
    <s v="0001"/>
    <s v="0"/>
    <s v="20170908"/>
    <s v="10120101020200"/>
    <x v="1"/>
    <s v="0"/>
    <n v="35000000"/>
    <n v="350000"/>
    <x v="9"/>
  </r>
  <r>
    <s v="24"/>
    <s v="052"/>
    <s v="0024"/>
    <s v="55"/>
    <s v="55"/>
    <s v="00000000"/>
    <s v="000000"/>
    <s v="05022"/>
    <s v="20170911"/>
    <s v="0001"/>
    <s v="0"/>
    <s v="20170911"/>
    <s v="10120101020200"/>
    <x v="1"/>
    <s v="0"/>
    <n v="130556"/>
    <n v="1305.56"/>
    <x v="9"/>
  </r>
  <r>
    <s v="24"/>
    <s v="052"/>
    <s v="0024"/>
    <s v="55"/>
    <s v="55"/>
    <s v="00000000"/>
    <s v="000000"/>
    <s v="05022"/>
    <s v="20170911"/>
    <s v="0001"/>
    <s v="0"/>
    <s v="20170911"/>
    <s v="10120101020200"/>
    <x v="1"/>
    <s v="0"/>
    <n v="35000000"/>
    <n v="350000"/>
    <x v="9"/>
  </r>
  <r>
    <s v="24"/>
    <s v="052"/>
    <s v="0024"/>
    <s v="55"/>
    <s v="55"/>
    <s v="00000000"/>
    <s v="000000"/>
    <s v="05022"/>
    <s v="20170912"/>
    <s v="0001"/>
    <s v="0"/>
    <s v="20170912"/>
    <s v="10120101020200"/>
    <x v="0"/>
    <s v="0"/>
    <n v="899392"/>
    <n v="-8993.92"/>
    <x v="9"/>
  </r>
  <r>
    <s v="24"/>
    <s v="052"/>
    <s v="0024"/>
    <s v="55"/>
    <s v="55"/>
    <s v="00000000"/>
    <s v="000000"/>
    <s v="05022"/>
    <s v="20170913"/>
    <s v="0001"/>
    <s v="0"/>
    <s v="20170913"/>
    <s v="10120101020200"/>
    <x v="1"/>
    <s v="0"/>
    <n v="590974"/>
    <n v="5909.74"/>
    <x v="9"/>
  </r>
  <r>
    <s v="24"/>
    <s v="052"/>
    <s v="0024"/>
    <s v="55"/>
    <s v="55"/>
    <s v="00000000"/>
    <s v="000000"/>
    <s v="05022"/>
    <s v="20170913"/>
    <s v="0001"/>
    <s v="0"/>
    <s v="20170913"/>
    <s v="10120101020200"/>
    <x v="1"/>
    <s v="0"/>
    <n v="17800000"/>
    <n v="178000"/>
    <x v="9"/>
  </r>
  <r>
    <s v="24"/>
    <s v="052"/>
    <s v="0024"/>
    <s v="55"/>
    <s v="55"/>
    <s v="00000000"/>
    <s v="000000"/>
    <s v="05022"/>
    <s v="20170913"/>
    <s v="0001"/>
    <s v="0"/>
    <s v="20170913"/>
    <s v="10120101020200"/>
    <x v="0"/>
    <s v="0"/>
    <n v="15076631"/>
    <n v="-150766.31"/>
    <x v="9"/>
  </r>
  <r>
    <s v="24"/>
    <s v="052"/>
    <s v="0024"/>
    <s v="55"/>
    <s v="55"/>
    <s v="00000000"/>
    <s v="000000"/>
    <s v="05022"/>
    <s v="20170914"/>
    <s v="0001"/>
    <s v="0"/>
    <s v="20170914"/>
    <s v="10120101020200"/>
    <x v="0"/>
    <s v="0"/>
    <n v="46751"/>
    <n v="-467.51"/>
    <x v="9"/>
  </r>
  <r>
    <s v="24"/>
    <s v="052"/>
    <s v="0024"/>
    <s v="55"/>
    <s v="55"/>
    <s v="00000000"/>
    <s v="000000"/>
    <s v="05022"/>
    <s v="20170915"/>
    <s v="0001"/>
    <s v="0"/>
    <s v="20170915"/>
    <s v="10120101020200"/>
    <x v="1"/>
    <s v="0"/>
    <n v="93003"/>
    <n v="930.03"/>
    <x v="9"/>
  </r>
  <r>
    <s v="24"/>
    <s v="052"/>
    <s v="0024"/>
    <s v="55"/>
    <s v="55"/>
    <s v="00000000"/>
    <s v="000000"/>
    <s v="05022"/>
    <s v="20170918"/>
    <s v="0001"/>
    <s v="0"/>
    <s v="20170918"/>
    <s v="10120101020200"/>
    <x v="0"/>
    <s v="0"/>
    <n v="279344"/>
    <n v="-2793.44"/>
    <x v="9"/>
  </r>
  <r>
    <s v="24"/>
    <s v="052"/>
    <s v="0024"/>
    <s v="55"/>
    <s v="55"/>
    <s v="00000000"/>
    <s v="000000"/>
    <s v="05022"/>
    <s v="20170919"/>
    <s v="0001"/>
    <s v="0"/>
    <s v="20170919"/>
    <s v="10120101020200"/>
    <x v="1"/>
    <s v="0"/>
    <n v="132132"/>
    <n v="1321.32"/>
    <x v="9"/>
  </r>
  <r>
    <s v="24"/>
    <s v="052"/>
    <s v="0024"/>
    <s v="55"/>
    <s v="55"/>
    <s v="00000000"/>
    <s v="000000"/>
    <s v="05022"/>
    <s v="20170919"/>
    <s v="0001"/>
    <s v="0"/>
    <s v="20170919"/>
    <s v="10120101020200"/>
    <x v="0"/>
    <s v="0"/>
    <n v="99973462"/>
    <n v="-999734.62"/>
    <x v="9"/>
  </r>
  <r>
    <s v="24"/>
    <s v="052"/>
    <s v="0024"/>
    <s v="55"/>
    <s v="55"/>
    <s v="00000000"/>
    <s v="000000"/>
    <s v="05022"/>
    <s v="20170920"/>
    <s v="0001"/>
    <s v="0"/>
    <s v="20170920"/>
    <s v="10120101020200"/>
    <x v="0"/>
    <s v="0"/>
    <n v="442033"/>
    <n v="-4420.33"/>
    <x v="9"/>
  </r>
  <r>
    <s v="24"/>
    <s v="052"/>
    <s v="0024"/>
    <s v="55"/>
    <s v="55"/>
    <s v="00000000"/>
    <s v="000000"/>
    <s v="05022"/>
    <s v="20170921"/>
    <s v="0001"/>
    <s v="0"/>
    <s v="20170921"/>
    <s v="10120101020200"/>
    <x v="0"/>
    <s v="0"/>
    <n v="1192479"/>
    <n v="-11924.79"/>
    <x v="9"/>
  </r>
  <r>
    <s v="24"/>
    <s v="052"/>
    <s v="0024"/>
    <s v="55"/>
    <s v="55"/>
    <s v="00000000"/>
    <s v="000000"/>
    <s v="05022"/>
    <s v="20170922"/>
    <s v="0001"/>
    <s v="0"/>
    <s v="20170922"/>
    <s v="10120101020200"/>
    <x v="1"/>
    <s v="0"/>
    <n v="1308181"/>
    <n v="13081.81"/>
    <x v="9"/>
  </r>
  <r>
    <s v="24"/>
    <s v="052"/>
    <s v="0024"/>
    <s v="55"/>
    <s v="55"/>
    <s v="00000000"/>
    <s v="000000"/>
    <s v="05022"/>
    <s v="20170925"/>
    <s v="0001"/>
    <s v="0"/>
    <s v="20170925"/>
    <s v="10120101020200"/>
    <x v="1"/>
    <s v="0"/>
    <n v="161324"/>
    <n v="1613.24"/>
    <x v="9"/>
  </r>
  <r>
    <s v="24"/>
    <s v="052"/>
    <s v="0024"/>
    <s v="55"/>
    <s v="55"/>
    <s v="00000000"/>
    <s v="000000"/>
    <s v="05022"/>
    <s v="20170925"/>
    <s v="0001"/>
    <s v="0"/>
    <s v="20170925"/>
    <s v="10120101020200"/>
    <x v="1"/>
    <s v="0"/>
    <n v="15000000"/>
    <n v="150000"/>
    <x v="9"/>
  </r>
  <r>
    <s v="24"/>
    <s v="052"/>
    <s v="0024"/>
    <s v="55"/>
    <s v="55"/>
    <s v="00000000"/>
    <s v="000000"/>
    <s v="05022"/>
    <s v="20170926"/>
    <s v="0001"/>
    <s v="0"/>
    <s v="20170926"/>
    <s v="10120101020200"/>
    <x v="1"/>
    <s v="0"/>
    <n v="186551"/>
    <n v="1865.51"/>
    <x v="9"/>
  </r>
  <r>
    <s v="24"/>
    <s v="052"/>
    <s v="0024"/>
    <s v="55"/>
    <s v="55"/>
    <s v="00000000"/>
    <s v="000000"/>
    <s v="05022"/>
    <s v="20170927"/>
    <s v="0001"/>
    <s v="0"/>
    <s v="20170927"/>
    <s v="10120101020200"/>
    <x v="0"/>
    <s v="0"/>
    <n v="475603"/>
    <n v="-4756.03"/>
    <x v="9"/>
  </r>
  <r>
    <s v="24"/>
    <s v="052"/>
    <s v="0024"/>
    <s v="55"/>
    <s v="55"/>
    <s v="00000000"/>
    <s v="000000"/>
    <s v="05022"/>
    <s v="20170928"/>
    <s v="0001"/>
    <s v="0"/>
    <s v="20170928"/>
    <s v="10120101020200"/>
    <x v="1"/>
    <s v="0"/>
    <n v="989359"/>
    <n v="9893.59"/>
    <x v="9"/>
  </r>
  <r>
    <s v="24"/>
    <s v="052"/>
    <s v="0024"/>
    <s v="55"/>
    <s v="55"/>
    <s v="00000000"/>
    <s v="000000"/>
    <s v="05022"/>
    <s v="20170929"/>
    <s v="0001"/>
    <s v="0"/>
    <s v="20170929"/>
    <s v="10120101020200"/>
    <x v="1"/>
    <s v="0"/>
    <n v="22105"/>
    <n v="221.05"/>
    <x v="9"/>
  </r>
  <r>
    <s v="24"/>
    <s v="052"/>
    <s v="0024"/>
    <s v="55"/>
    <s v="55"/>
    <s v="00000000"/>
    <s v="000000"/>
    <s v="05022"/>
    <s v="20170929"/>
    <s v="0001"/>
    <s v="0"/>
    <s v="20170929"/>
    <s v="10120101020200"/>
    <x v="1"/>
    <s v="0"/>
    <n v="270185"/>
    <n v="2701.85"/>
    <x v="9"/>
  </r>
  <r>
    <s v="24"/>
    <s v="052"/>
    <s v="0024"/>
    <s v="55"/>
    <s v="55"/>
    <s v="00000000"/>
    <s v="000000"/>
    <s v="05022"/>
    <s v="20171002"/>
    <s v="0001"/>
    <s v="0"/>
    <s v="20171002"/>
    <s v="10120101020200"/>
    <x v="0"/>
    <s v="0"/>
    <n v="270185"/>
    <n v="-2701.85"/>
    <x v="10"/>
  </r>
  <r>
    <s v="24"/>
    <s v="052"/>
    <s v="0024"/>
    <s v="55"/>
    <s v="55"/>
    <s v="00000000"/>
    <s v="000000"/>
    <s v="05022"/>
    <s v="20171002"/>
    <s v="0001"/>
    <s v="0"/>
    <s v="20171002"/>
    <s v="10120101020200"/>
    <x v="0"/>
    <s v="0"/>
    <n v="270185"/>
    <n v="-2701.85"/>
    <x v="10"/>
  </r>
  <r>
    <s v="24"/>
    <s v="052"/>
    <s v="0024"/>
    <s v="55"/>
    <s v="55"/>
    <s v="00000000"/>
    <s v="000000"/>
    <s v="05022"/>
    <s v="20171003"/>
    <s v="0001"/>
    <s v="0"/>
    <s v="20171003"/>
    <s v="10120101020200"/>
    <x v="0"/>
    <s v="0"/>
    <n v="260403"/>
    <n v="-2604.0300000000002"/>
    <x v="10"/>
  </r>
  <r>
    <s v="24"/>
    <s v="052"/>
    <s v="0024"/>
    <s v="55"/>
    <s v="55"/>
    <s v="00000000"/>
    <s v="000000"/>
    <s v="05022"/>
    <s v="20171004"/>
    <s v="0001"/>
    <s v="0"/>
    <s v="20171004"/>
    <s v="10120101020200"/>
    <x v="1"/>
    <s v="0"/>
    <n v="374854"/>
    <n v="3748.54"/>
    <x v="10"/>
  </r>
  <r>
    <s v="24"/>
    <s v="052"/>
    <s v="0024"/>
    <s v="55"/>
    <s v="55"/>
    <s v="00000000"/>
    <s v="000000"/>
    <s v="05022"/>
    <s v="20171005"/>
    <s v="0001"/>
    <s v="0"/>
    <s v="20171005"/>
    <s v="10120101020200"/>
    <x v="0"/>
    <s v="0"/>
    <n v="1168334"/>
    <n v="-11683.34"/>
    <x v="10"/>
  </r>
  <r>
    <s v="24"/>
    <s v="052"/>
    <s v="0024"/>
    <s v="55"/>
    <s v="55"/>
    <s v="00000000"/>
    <s v="000000"/>
    <s v="05022"/>
    <s v="20171006"/>
    <s v="0001"/>
    <s v="0"/>
    <s v="20171006"/>
    <s v="10120101020200"/>
    <x v="1"/>
    <s v="0"/>
    <n v="899093"/>
    <n v="8990.93"/>
    <x v="10"/>
  </r>
  <r>
    <s v="24"/>
    <s v="052"/>
    <s v="0024"/>
    <s v="55"/>
    <s v="55"/>
    <s v="00000000"/>
    <s v="000000"/>
    <s v="05022"/>
    <s v="20171009"/>
    <s v="0001"/>
    <s v="0"/>
    <s v="20171009"/>
    <s v="10120101020200"/>
    <x v="0"/>
    <s v="0"/>
    <n v="492483"/>
    <n v="-4924.83"/>
    <x v="10"/>
  </r>
  <r>
    <s v="24"/>
    <s v="052"/>
    <s v="0024"/>
    <s v="55"/>
    <s v="55"/>
    <s v="00000000"/>
    <s v="000000"/>
    <s v="05022"/>
    <s v="20171012"/>
    <s v="0001"/>
    <s v="0"/>
    <s v="20171012"/>
    <s v="10120101020200"/>
    <x v="1"/>
    <s v="0"/>
    <n v="171576"/>
    <n v="1715.76"/>
    <x v="10"/>
  </r>
  <r>
    <s v="24"/>
    <s v="052"/>
    <s v="0024"/>
    <s v="55"/>
    <s v="55"/>
    <s v="00000000"/>
    <s v="000000"/>
    <s v="05022"/>
    <s v="20171012"/>
    <s v="0001"/>
    <s v="0"/>
    <s v="20171012"/>
    <s v="10120101020200"/>
    <x v="1"/>
    <s v="0"/>
    <n v="340874"/>
    <n v="3408.74"/>
    <x v="10"/>
  </r>
  <r>
    <s v="24"/>
    <s v="052"/>
    <s v="0024"/>
    <s v="55"/>
    <s v="55"/>
    <s v="00000000"/>
    <s v="000000"/>
    <s v="05022"/>
    <s v="20171012"/>
    <s v="0001"/>
    <s v="0"/>
    <s v="20171012"/>
    <s v="10120101020200"/>
    <x v="0"/>
    <s v="0"/>
    <n v="1155799"/>
    <n v="-11557.99"/>
    <x v="10"/>
  </r>
  <r>
    <s v="24"/>
    <s v="052"/>
    <s v="0024"/>
    <s v="55"/>
    <s v="55"/>
    <s v="00000000"/>
    <s v="000000"/>
    <s v="05022"/>
    <s v="20171013"/>
    <s v="0001"/>
    <s v="0"/>
    <s v="20171013"/>
    <s v="10120101020200"/>
    <x v="1"/>
    <s v="0"/>
    <n v="758620"/>
    <n v="7586.2"/>
    <x v="10"/>
  </r>
  <r>
    <s v="24"/>
    <s v="052"/>
    <s v="0024"/>
    <s v="55"/>
    <s v="55"/>
    <s v="00000000"/>
    <s v="000000"/>
    <s v="05022"/>
    <s v="20171016"/>
    <s v="0001"/>
    <s v="0"/>
    <s v="20171016"/>
    <s v="10120101020200"/>
    <x v="0"/>
    <s v="0"/>
    <n v="150275"/>
    <n v="-1502.75"/>
    <x v="10"/>
  </r>
  <r>
    <s v="24"/>
    <s v="052"/>
    <s v="0024"/>
    <s v="55"/>
    <s v="55"/>
    <s v="00000000"/>
    <s v="000000"/>
    <s v="05022"/>
    <s v="20171017"/>
    <s v="0001"/>
    <s v="0"/>
    <s v="20171017"/>
    <s v="10120101020200"/>
    <x v="0"/>
    <s v="0"/>
    <n v="38661"/>
    <n v="-386.61"/>
    <x v="10"/>
  </r>
  <r>
    <s v="24"/>
    <s v="052"/>
    <s v="0024"/>
    <s v="55"/>
    <s v="55"/>
    <s v="00000000"/>
    <s v="000000"/>
    <s v="05022"/>
    <s v="20171017"/>
    <s v="0001"/>
    <s v="0"/>
    <s v="20171017"/>
    <s v="10120101020200"/>
    <x v="1"/>
    <s v="0"/>
    <n v="55000000"/>
    <n v="550000"/>
    <x v="10"/>
  </r>
  <r>
    <s v="24"/>
    <s v="052"/>
    <s v="0024"/>
    <s v="55"/>
    <s v="55"/>
    <s v="00000000"/>
    <s v="000000"/>
    <s v="05022"/>
    <s v="20171018"/>
    <s v="0001"/>
    <s v="0"/>
    <s v="20171018"/>
    <s v="10120101020200"/>
    <x v="1"/>
    <s v="0"/>
    <n v="773815"/>
    <n v="7738.15"/>
    <x v="10"/>
  </r>
  <r>
    <s v="24"/>
    <s v="052"/>
    <s v="0024"/>
    <s v="55"/>
    <s v="55"/>
    <s v="00000000"/>
    <s v="000000"/>
    <s v="05022"/>
    <s v="20171018"/>
    <s v="0001"/>
    <s v="0"/>
    <s v="20171018"/>
    <s v="10120101020200"/>
    <x v="1"/>
    <s v="0"/>
    <n v="47500000"/>
    <n v="475000"/>
    <x v="10"/>
  </r>
  <r>
    <s v="24"/>
    <s v="052"/>
    <s v="0024"/>
    <s v="55"/>
    <s v="55"/>
    <s v="00000000"/>
    <s v="000000"/>
    <s v="05022"/>
    <s v="20171019"/>
    <s v="0001"/>
    <s v="0"/>
    <s v="20171019"/>
    <s v="10120101020200"/>
    <x v="0"/>
    <s v="0"/>
    <n v="955974"/>
    <n v="-9559.74"/>
    <x v="10"/>
  </r>
  <r>
    <s v="24"/>
    <s v="052"/>
    <s v="0024"/>
    <s v="55"/>
    <s v="55"/>
    <s v="00000000"/>
    <s v="000000"/>
    <s v="05022"/>
    <s v="20171020"/>
    <s v="0001"/>
    <s v="0"/>
    <s v="20171020"/>
    <s v="10120101020200"/>
    <x v="0"/>
    <s v="0"/>
    <n v="7439"/>
    <n v="-74.39"/>
    <x v="10"/>
  </r>
  <r>
    <s v="24"/>
    <s v="052"/>
    <s v="0024"/>
    <s v="55"/>
    <s v="55"/>
    <s v="00000000"/>
    <s v="000000"/>
    <s v="05022"/>
    <s v="20171023"/>
    <s v="0001"/>
    <s v="0"/>
    <s v="20171023"/>
    <s v="10120101020200"/>
    <x v="1"/>
    <s v="0"/>
    <n v="513410"/>
    <n v="5134.1000000000004"/>
    <x v="10"/>
  </r>
  <r>
    <s v="24"/>
    <s v="052"/>
    <s v="0024"/>
    <s v="55"/>
    <s v="55"/>
    <s v="00000000"/>
    <s v="000000"/>
    <s v="05022"/>
    <s v="20171024"/>
    <s v="0001"/>
    <s v="0"/>
    <s v="20171024"/>
    <s v="10120101020200"/>
    <x v="1"/>
    <s v="0"/>
    <n v="212008"/>
    <n v="2120.08"/>
    <x v="10"/>
  </r>
  <r>
    <s v="24"/>
    <s v="052"/>
    <s v="0024"/>
    <s v="55"/>
    <s v="55"/>
    <s v="00000000"/>
    <s v="000000"/>
    <s v="05022"/>
    <s v="20171025"/>
    <s v="0001"/>
    <s v="0"/>
    <s v="20171025"/>
    <s v="10120101020200"/>
    <x v="0"/>
    <s v="0"/>
    <n v="1009371"/>
    <n v="-10093.709999999999"/>
    <x v="10"/>
  </r>
  <r>
    <s v="24"/>
    <s v="052"/>
    <s v="0024"/>
    <s v="55"/>
    <s v="55"/>
    <s v="00000000"/>
    <s v="000000"/>
    <s v="05022"/>
    <s v="20171025"/>
    <s v="0001"/>
    <s v="0"/>
    <s v="20171025"/>
    <s v="10120101020200"/>
    <x v="0"/>
    <s v="0"/>
    <n v="80997049"/>
    <n v="-809970.49"/>
    <x v="10"/>
  </r>
  <r>
    <s v="24"/>
    <s v="052"/>
    <s v="0024"/>
    <s v="55"/>
    <s v="55"/>
    <s v="00000000"/>
    <s v="000000"/>
    <s v="05022"/>
    <s v="20171025"/>
    <s v="0001"/>
    <s v="0"/>
    <s v="20171025"/>
    <s v="10120101020200"/>
    <x v="0"/>
    <s v="0"/>
    <n v="15184817"/>
    <n v="-151848.17000000001"/>
    <x v="10"/>
  </r>
  <r>
    <s v="24"/>
    <s v="052"/>
    <s v="0024"/>
    <s v="55"/>
    <s v="55"/>
    <s v="00000000"/>
    <s v="000000"/>
    <s v="05022"/>
    <s v="20171026"/>
    <s v="0001"/>
    <s v="0"/>
    <s v="20171026"/>
    <s v="10120101020200"/>
    <x v="1"/>
    <s v="0"/>
    <n v="72940"/>
    <n v="729.4"/>
    <x v="10"/>
  </r>
  <r>
    <s v="24"/>
    <s v="052"/>
    <s v="0024"/>
    <s v="55"/>
    <s v="55"/>
    <s v="00000000"/>
    <s v="000000"/>
    <s v="05022"/>
    <s v="20171027"/>
    <s v="0001"/>
    <s v="0"/>
    <s v="20171027"/>
    <s v="10120101020200"/>
    <x v="0"/>
    <s v="0"/>
    <n v="1773394"/>
    <n v="-17733.939999999999"/>
    <x v="10"/>
  </r>
  <r>
    <s v="24"/>
    <s v="052"/>
    <s v="0024"/>
    <s v="55"/>
    <s v="55"/>
    <s v="00000000"/>
    <s v="000000"/>
    <s v="05022"/>
    <s v="20171027"/>
    <s v="0001"/>
    <s v="0"/>
    <s v="20171027"/>
    <s v="10120101020200"/>
    <x v="0"/>
    <s v="0"/>
    <n v="34843143"/>
    <n v="-348431.43"/>
    <x v="10"/>
  </r>
  <r>
    <s v="24"/>
    <s v="052"/>
    <s v="0024"/>
    <s v="55"/>
    <s v="55"/>
    <s v="00000000"/>
    <s v="000000"/>
    <s v="05022"/>
    <s v="20171030"/>
    <s v="0001"/>
    <s v="0"/>
    <s v="20171030"/>
    <s v="10120101020200"/>
    <x v="1"/>
    <s v="0"/>
    <n v="1256155"/>
    <n v="12561.55"/>
    <x v="10"/>
  </r>
  <r>
    <s v="24"/>
    <s v="052"/>
    <s v="0024"/>
    <s v="55"/>
    <s v="55"/>
    <s v="00000000"/>
    <s v="000000"/>
    <s v="05022"/>
    <s v="20171030"/>
    <s v="0001"/>
    <s v="0"/>
    <s v="20171030"/>
    <s v="10120101020200"/>
    <x v="1"/>
    <s v="0"/>
    <n v="30000000"/>
    <n v="300000"/>
    <x v="10"/>
  </r>
  <r>
    <s v="24"/>
    <s v="052"/>
    <s v="0024"/>
    <s v="55"/>
    <s v="55"/>
    <s v="00000000"/>
    <s v="000000"/>
    <s v="05022"/>
    <s v="20171031"/>
    <s v="0001"/>
    <s v="0"/>
    <s v="20171031"/>
    <s v="10120101020200"/>
    <x v="1"/>
    <s v="0"/>
    <n v="770205"/>
    <n v="7702.05"/>
    <x v="10"/>
  </r>
  <r>
    <s v="24"/>
    <s v="052"/>
    <s v="0024"/>
    <s v="55"/>
    <s v="55"/>
    <s v="00000000"/>
    <s v="000000"/>
    <s v="05022"/>
    <s v="20171031"/>
    <s v="0001"/>
    <s v="0"/>
    <s v="20171031"/>
    <s v="10120101020200"/>
    <x v="0"/>
    <s v="0"/>
    <n v="557360"/>
    <n v="-5573.6"/>
    <x v="10"/>
  </r>
  <r>
    <s v="24"/>
    <s v="052"/>
    <s v="0024"/>
    <s v="55"/>
    <s v="55"/>
    <s v="00000000"/>
    <s v="000000"/>
    <s v="05022"/>
    <s v="20171102"/>
    <s v="0001"/>
    <s v="0"/>
    <s v="20171102"/>
    <s v="10120101020200"/>
    <x v="1"/>
    <s v="0"/>
    <n v="140899"/>
    <n v="1408.99"/>
    <x v="11"/>
  </r>
  <r>
    <s v="24"/>
    <s v="052"/>
    <s v="0024"/>
    <s v="55"/>
    <s v="55"/>
    <s v="00000000"/>
    <s v="000000"/>
    <s v="05022"/>
    <s v="20171102"/>
    <s v="0001"/>
    <s v="0"/>
    <s v="20171102"/>
    <s v="10120101020200"/>
    <x v="1"/>
    <s v="0"/>
    <n v="135000000"/>
    <n v="1350000"/>
    <x v="11"/>
  </r>
  <r>
    <s v="24"/>
    <s v="052"/>
    <s v="0024"/>
    <s v="55"/>
    <s v="55"/>
    <s v="00000000"/>
    <s v="000000"/>
    <s v="05022"/>
    <s v="20171102"/>
    <s v="0001"/>
    <s v="0"/>
    <s v="20171102"/>
    <s v="10120101020200"/>
    <x v="0"/>
    <s v="0"/>
    <n v="139885369"/>
    <n v="-1398853.69"/>
    <x v="11"/>
  </r>
  <r>
    <s v="24"/>
    <s v="052"/>
    <s v="0024"/>
    <s v="55"/>
    <s v="55"/>
    <s v="00000000"/>
    <s v="000000"/>
    <s v="05022"/>
    <s v="20171107"/>
    <s v="0001"/>
    <s v="0"/>
    <s v="20171107"/>
    <s v="10120101020200"/>
    <x v="1"/>
    <s v="0"/>
    <n v="92644"/>
    <n v="926.44"/>
    <x v="11"/>
  </r>
  <r>
    <s v="24"/>
    <s v="052"/>
    <s v="0024"/>
    <s v="55"/>
    <s v="55"/>
    <s v="00000000"/>
    <s v="000000"/>
    <s v="05022"/>
    <s v="20171107"/>
    <s v="0001"/>
    <s v="0"/>
    <s v="20171107"/>
    <s v="10120101020200"/>
    <x v="1"/>
    <s v="0"/>
    <n v="10000000"/>
    <n v="100000"/>
    <x v="11"/>
  </r>
  <r>
    <s v="24"/>
    <s v="052"/>
    <s v="0024"/>
    <s v="55"/>
    <s v="55"/>
    <s v="00000000"/>
    <s v="000000"/>
    <s v="05022"/>
    <s v="20171107"/>
    <s v="0001"/>
    <s v="0"/>
    <s v="20171107"/>
    <s v="10120101020200"/>
    <x v="0"/>
    <s v="0"/>
    <n v="203557"/>
    <n v="-2035.57"/>
    <x v="11"/>
  </r>
  <r>
    <s v="24"/>
    <s v="052"/>
    <s v="0024"/>
    <s v="55"/>
    <s v="55"/>
    <s v="00000000"/>
    <s v="000000"/>
    <s v="05022"/>
    <s v="20171108"/>
    <s v="0001"/>
    <s v="0"/>
    <s v="20171108"/>
    <s v="10120101020200"/>
    <x v="0"/>
    <s v="0"/>
    <n v="111791"/>
    <n v="-1117.9100000000001"/>
    <x v="11"/>
  </r>
  <r>
    <s v="24"/>
    <s v="052"/>
    <s v="0024"/>
    <s v="55"/>
    <s v="55"/>
    <s v="00000000"/>
    <s v="000000"/>
    <s v="05022"/>
    <s v="20171109"/>
    <s v="0001"/>
    <s v="0"/>
    <s v="20171109"/>
    <s v="10120101020200"/>
    <x v="1"/>
    <s v="0"/>
    <n v="8349"/>
    <n v="83.49"/>
    <x v="11"/>
  </r>
  <r>
    <s v="24"/>
    <s v="052"/>
    <s v="0024"/>
    <s v="55"/>
    <s v="55"/>
    <s v="00000000"/>
    <s v="000000"/>
    <s v="05022"/>
    <s v="20171113"/>
    <s v="0001"/>
    <s v="0"/>
    <s v="20171113"/>
    <s v="10120101020200"/>
    <x v="1"/>
    <s v="0"/>
    <n v="16427"/>
    <n v="164.27"/>
    <x v="11"/>
  </r>
  <r>
    <s v="24"/>
    <s v="052"/>
    <s v="0024"/>
    <s v="55"/>
    <s v="55"/>
    <s v="00000000"/>
    <s v="000000"/>
    <s v="05022"/>
    <s v="20171113"/>
    <s v="0001"/>
    <s v="0"/>
    <s v="20171113"/>
    <s v="10120101020200"/>
    <x v="1"/>
    <s v="0"/>
    <n v="226263"/>
    <n v="2262.63"/>
    <x v="11"/>
  </r>
  <r>
    <s v="24"/>
    <s v="052"/>
    <s v="0024"/>
    <s v="55"/>
    <s v="55"/>
    <s v="00000000"/>
    <s v="000000"/>
    <s v="05022"/>
    <s v="20171114"/>
    <s v="0001"/>
    <s v="0"/>
    <s v="20171114"/>
    <s v="10120101020200"/>
    <x v="1"/>
    <s v="0"/>
    <n v="108200000"/>
    <n v="1082000"/>
    <x v="11"/>
  </r>
  <r>
    <s v="24"/>
    <s v="052"/>
    <s v="0024"/>
    <s v="55"/>
    <s v="55"/>
    <s v="00000000"/>
    <s v="000000"/>
    <s v="05022"/>
    <s v="20171114"/>
    <s v="0001"/>
    <s v="0"/>
    <s v="20171114"/>
    <s v="10120101020200"/>
    <x v="1"/>
    <s v="0"/>
    <n v="30527"/>
    <n v="305.27"/>
    <x v="11"/>
  </r>
  <r>
    <s v="24"/>
    <s v="052"/>
    <s v="0024"/>
    <s v="55"/>
    <s v="55"/>
    <s v="00000000"/>
    <s v="000000"/>
    <s v="05022"/>
    <s v="20171114"/>
    <s v="0001"/>
    <s v="0"/>
    <s v="20171114"/>
    <s v="10120101020200"/>
    <x v="1"/>
    <s v="0"/>
    <n v="226263"/>
    <n v="2262.63"/>
    <x v="11"/>
  </r>
  <r>
    <s v="24"/>
    <s v="052"/>
    <s v="0024"/>
    <s v="55"/>
    <s v="55"/>
    <s v="00000000"/>
    <s v="000000"/>
    <s v="05022"/>
    <s v="20171117"/>
    <s v="0001"/>
    <s v="0"/>
    <s v="20171117"/>
    <s v="10120101020200"/>
    <x v="0"/>
    <s v="0"/>
    <n v="10029814"/>
    <n v="-100298.14"/>
    <x v="11"/>
  </r>
  <r>
    <s v="24"/>
    <s v="052"/>
    <s v="0024"/>
    <s v="55"/>
    <s v="55"/>
    <s v="00000000"/>
    <s v="000000"/>
    <s v="05022"/>
    <s v="20171120"/>
    <s v="0001"/>
    <s v="0"/>
    <s v="20171120"/>
    <s v="10120101020200"/>
    <x v="1"/>
    <s v="0"/>
    <n v="50000000"/>
    <n v="500000"/>
    <x v="11"/>
  </r>
  <r>
    <s v="24"/>
    <s v="052"/>
    <s v="0024"/>
    <s v="55"/>
    <s v="55"/>
    <s v="00000000"/>
    <s v="000000"/>
    <s v="05022"/>
    <s v="20171120"/>
    <s v="0001"/>
    <s v="0"/>
    <s v="20171120"/>
    <s v="10120101020200"/>
    <x v="0"/>
    <s v="0"/>
    <n v="74542843"/>
    <n v="-745428.43"/>
    <x v="11"/>
  </r>
  <r>
    <s v="24"/>
    <s v="052"/>
    <s v="0024"/>
    <s v="55"/>
    <s v="55"/>
    <s v="00000000"/>
    <s v="000000"/>
    <s v="05022"/>
    <s v="20171120"/>
    <s v="0001"/>
    <s v="0"/>
    <s v="20171120"/>
    <s v="10120101020200"/>
    <x v="0"/>
    <s v="0"/>
    <n v="545557"/>
    <n v="-5455.57"/>
    <x v="11"/>
  </r>
  <r>
    <s v="24"/>
    <s v="052"/>
    <s v="0024"/>
    <s v="55"/>
    <s v="55"/>
    <s v="00000000"/>
    <s v="000000"/>
    <s v="05022"/>
    <s v="20171120"/>
    <s v="0001"/>
    <s v="0"/>
    <s v="20171120"/>
    <s v="10120101020200"/>
    <x v="1"/>
    <s v="0"/>
    <n v="169662"/>
    <n v="1696.62"/>
    <x v="11"/>
  </r>
  <r>
    <s v="24"/>
    <s v="052"/>
    <s v="0024"/>
    <s v="55"/>
    <s v="55"/>
    <s v="00000000"/>
    <s v="000000"/>
    <s v="05022"/>
    <s v="20171121"/>
    <s v="0001"/>
    <s v="0"/>
    <s v="20171121"/>
    <s v="10120101020200"/>
    <x v="0"/>
    <s v="0"/>
    <n v="14904840"/>
    <n v="-149048.4"/>
    <x v="11"/>
  </r>
  <r>
    <s v="24"/>
    <s v="052"/>
    <s v="0024"/>
    <s v="55"/>
    <s v="55"/>
    <s v="00000000"/>
    <s v="000000"/>
    <s v="05023"/>
    <s v="20171121"/>
    <s v="0001"/>
    <s v="0"/>
    <s v="20171121"/>
    <s v="10120101020200"/>
    <x v="1"/>
    <s v="0"/>
    <n v="2216074"/>
    <n v="22160.74"/>
    <x v="11"/>
  </r>
  <r>
    <s v="24"/>
    <s v="052"/>
    <s v="0024"/>
    <s v="55"/>
    <s v="55"/>
    <s v="00000000"/>
    <s v="000000"/>
    <s v="05022"/>
    <s v="20171121"/>
    <s v="0001"/>
    <s v="0"/>
    <s v="20171121"/>
    <s v="10120101020200"/>
    <x v="1"/>
    <s v="0"/>
    <n v="199270"/>
    <n v="1992.7"/>
    <x v="11"/>
  </r>
  <r>
    <s v="24"/>
    <s v="052"/>
    <s v="0024"/>
    <s v="55"/>
    <s v="55"/>
    <s v="00000000"/>
    <s v="000000"/>
    <s v="05022"/>
    <s v="20171122"/>
    <s v="0001"/>
    <s v="0"/>
    <s v="20171122"/>
    <s v="10120101020200"/>
    <x v="0"/>
    <s v="0"/>
    <n v="50000000"/>
    <m/>
    <x v="11"/>
  </r>
  <r>
    <s v="24"/>
    <s v="052"/>
    <s v="0024"/>
    <s v="55"/>
    <s v="55"/>
    <s v="00000000"/>
    <s v="000000"/>
    <s v="05022"/>
    <s v="20171122"/>
    <s v="0001"/>
    <s v="0"/>
    <s v="20171122"/>
    <s v="10120101020200"/>
    <x v="0"/>
    <s v="0"/>
    <n v="20049242"/>
    <n v="-200492.42"/>
    <x v="11"/>
  </r>
  <r>
    <s v="24"/>
    <s v="052"/>
    <s v="0024"/>
    <s v="55"/>
    <s v="55"/>
    <s v="00000000"/>
    <s v="000000"/>
    <s v="05022"/>
    <s v="20171123"/>
    <s v="0001"/>
    <s v="0"/>
    <s v="20171123"/>
    <s v="10120101020200"/>
    <x v="1"/>
    <s v="0"/>
    <n v="20000000"/>
    <n v="200000"/>
    <x v="11"/>
  </r>
  <r>
    <s v="24"/>
    <s v="052"/>
    <s v="0024"/>
    <s v="55"/>
    <s v="55"/>
    <s v="00000000"/>
    <s v="000000"/>
    <s v="05023"/>
    <s v="20171123"/>
    <s v="0001"/>
    <s v="0"/>
    <s v="20171123"/>
    <s v="10120101020200"/>
    <x v="0"/>
    <s v="0"/>
    <n v="3645381"/>
    <n v="-36453.81"/>
    <x v="11"/>
  </r>
  <r>
    <s v="24"/>
    <s v="052"/>
    <s v="0024"/>
    <s v="55"/>
    <s v="55"/>
    <s v="00000000"/>
    <s v="000000"/>
    <s v="05022"/>
    <s v="20171124"/>
    <s v="0001"/>
    <s v="0"/>
    <s v="20171124"/>
    <s v="10120101020200"/>
    <x v="0"/>
    <s v="0"/>
    <n v="407466"/>
    <n v="-4074.66"/>
    <x v="11"/>
  </r>
  <r>
    <s v="24"/>
    <s v="052"/>
    <s v="0024"/>
    <s v="55"/>
    <s v="55"/>
    <s v="00000000"/>
    <s v="000000"/>
    <s v="05022"/>
    <s v="20171127"/>
    <s v="0001"/>
    <s v="0"/>
    <s v="20171127"/>
    <s v="10120101020200"/>
    <x v="1"/>
    <s v="0"/>
    <n v="1230765"/>
    <n v="12307.65"/>
    <x v="11"/>
  </r>
  <r>
    <s v="24"/>
    <s v="052"/>
    <s v="0024"/>
    <s v="55"/>
    <s v="55"/>
    <s v="00000000"/>
    <s v="000000"/>
    <s v="05023"/>
    <s v="20171129"/>
    <s v="0001"/>
    <s v="0"/>
    <s v="20171129"/>
    <s v="10120101020200"/>
    <x v="0"/>
    <s v="0"/>
    <n v="2022608"/>
    <n v="-20226.080000000002"/>
    <x v="11"/>
  </r>
  <r>
    <s v="24"/>
    <s v="052"/>
    <s v="0024"/>
    <s v="55"/>
    <s v="55"/>
    <s v="00000000"/>
    <s v="000000"/>
    <s v="05022"/>
    <s v="20171130"/>
    <s v="0001"/>
    <s v="0"/>
    <s v="20171130"/>
    <s v="10120101020200"/>
    <x v="1"/>
    <s v="0"/>
    <n v="503867"/>
    <n v="5038.67"/>
    <x v="11"/>
  </r>
  <r>
    <s v="24"/>
    <s v="052"/>
    <s v="0024"/>
    <s v="55"/>
    <s v="55"/>
    <s v="00000000"/>
    <s v="000000"/>
    <s v="05022"/>
    <s v="20171130"/>
    <s v="0001"/>
    <s v="0"/>
    <s v="20171130"/>
    <s v="10120101020200"/>
    <x v="1"/>
    <s v="0"/>
    <n v="702068"/>
    <n v="7020.68"/>
    <x v="11"/>
  </r>
  <r>
    <s v="24"/>
    <s v="052"/>
    <s v="0024"/>
    <s v="55"/>
    <s v="55"/>
    <s v="00000000"/>
    <s v="000000"/>
    <s v="05022"/>
    <s v="20171204"/>
    <s v="0001"/>
    <s v="0"/>
    <s v="20171204"/>
    <s v="10120101020200"/>
    <x v="1"/>
    <s v="0"/>
    <n v="318512"/>
    <n v="3185.12"/>
    <x v="12"/>
  </r>
  <r>
    <s v="24"/>
    <s v="052"/>
    <s v="0024"/>
    <s v="55"/>
    <s v="55"/>
    <s v="00000000"/>
    <s v="000000"/>
    <s v="05022"/>
    <s v="20171204"/>
    <s v="0001"/>
    <s v="0"/>
    <s v="20171204"/>
    <s v="10120101020200"/>
    <x v="1"/>
    <s v="0"/>
    <n v="50000000"/>
    <n v="500000"/>
    <x v="12"/>
  </r>
  <r>
    <s v="24"/>
    <s v="052"/>
    <s v="0024"/>
    <s v="55"/>
    <s v="55"/>
    <s v="00000000"/>
    <s v="000000"/>
    <s v="05022"/>
    <s v="20171204"/>
    <s v="0001"/>
    <s v="0"/>
    <s v="20171204"/>
    <s v="10120101020200"/>
    <x v="0"/>
    <s v="0"/>
    <n v="24794392"/>
    <n v="-247943.92"/>
    <x v="12"/>
  </r>
  <r>
    <s v="24"/>
    <s v="052"/>
    <s v="0024"/>
    <s v="55"/>
    <s v="55"/>
    <s v="00000000"/>
    <s v="000000"/>
    <s v="05022"/>
    <s v="20171205"/>
    <s v="0001"/>
    <s v="0"/>
    <s v="20171205"/>
    <s v="10120101020200"/>
    <x v="0"/>
    <s v="0"/>
    <n v="180112"/>
    <n v="-1801.12"/>
    <x v="12"/>
  </r>
  <r>
    <s v="24"/>
    <s v="052"/>
    <s v="0024"/>
    <s v="55"/>
    <s v="55"/>
    <s v="00000000"/>
    <s v="000000"/>
    <s v="05023"/>
    <s v="20171205"/>
    <s v="0001"/>
    <s v="0"/>
    <s v="20171205"/>
    <s v="10120101020200"/>
    <x v="1"/>
    <s v="0"/>
    <n v="400000000"/>
    <n v="4000000"/>
    <x v="12"/>
  </r>
  <r>
    <s v="24"/>
    <s v="052"/>
    <s v="0024"/>
    <s v="55"/>
    <s v="55"/>
    <s v="00000000"/>
    <s v="000000"/>
    <s v="05022"/>
    <s v="20171205"/>
    <s v="0001"/>
    <s v="0"/>
    <s v="20171205"/>
    <s v="10120101020200"/>
    <x v="0"/>
    <s v="0"/>
    <n v="379934740"/>
    <n v="-3799347.4"/>
    <x v="12"/>
  </r>
  <r>
    <s v="24"/>
    <s v="052"/>
    <s v="0024"/>
    <s v="55"/>
    <s v="55"/>
    <s v="00000000"/>
    <s v="000000"/>
    <s v="05022"/>
    <s v="20171206"/>
    <s v="0001"/>
    <s v="0"/>
    <s v="20171206"/>
    <s v="10120101020200"/>
    <x v="0"/>
    <s v="0"/>
    <n v="1508083"/>
    <n v="-15080.83"/>
    <x v="12"/>
  </r>
  <r>
    <s v="24"/>
    <s v="052"/>
    <s v="0024"/>
    <s v="55"/>
    <s v="55"/>
    <s v="00000000"/>
    <s v="000000"/>
    <s v="05022"/>
    <s v="20171206"/>
    <s v="0001"/>
    <s v="0"/>
    <s v="20171206"/>
    <s v="10120101020200"/>
    <x v="1"/>
    <s v="0"/>
    <n v="20000000"/>
    <n v="200000"/>
    <x v="12"/>
  </r>
  <r>
    <s v="24"/>
    <s v="052"/>
    <s v="0024"/>
    <s v="55"/>
    <s v="55"/>
    <s v="00000000"/>
    <s v="000000"/>
    <s v="05022"/>
    <s v="20171207"/>
    <s v="0001"/>
    <s v="0"/>
    <s v="20171207"/>
    <s v="10120101020200"/>
    <x v="1"/>
    <s v="0"/>
    <n v="952623"/>
    <n v="9526.23"/>
    <x v="12"/>
  </r>
  <r>
    <s v="24"/>
    <s v="052"/>
    <s v="0024"/>
    <s v="55"/>
    <s v="55"/>
    <s v="00000000"/>
    <s v="000000"/>
    <s v="05022"/>
    <s v="20171211"/>
    <s v="0001"/>
    <s v="0"/>
    <s v="20171211"/>
    <s v="10120101020200"/>
    <x v="0"/>
    <s v="0"/>
    <n v="8449"/>
    <n v="-84.49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1"/>
    <s v="0"/>
    <n v="75063"/>
    <n v="750.63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0"/>
    <s v="0"/>
    <n v="33047808"/>
    <n v="-330478.08000000002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1"/>
    <s v="0"/>
    <n v="30000000"/>
    <n v="300000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1"/>
    <s v="0"/>
    <n v="40000000"/>
    <n v="400000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0"/>
    <s v="0"/>
    <n v="14799215"/>
    <n v="-147992.15"/>
    <x v="12"/>
  </r>
  <r>
    <s v="24"/>
    <s v="052"/>
    <s v="0024"/>
    <s v="55"/>
    <s v="55"/>
    <s v="00000000"/>
    <s v="000000"/>
    <s v="05023"/>
    <s v="20171213"/>
    <s v="0001"/>
    <s v="0"/>
    <s v="20171213"/>
    <s v="10120101020200"/>
    <x v="0"/>
    <s v="0"/>
    <n v="2166501"/>
    <n v="-21665.01"/>
    <x v="12"/>
  </r>
  <r>
    <s v="24"/>
    <s v="052"/>
    <s v="0024"/>
    <s v="55"/>
    <s v="55"/>
    <s v="00000000"/>
    <s v="000000"/>
    <s v="05022"/>
    <s v="20171214"/>
    <s v="0001"/>
    <s v="0"/>
    <s v="20171214"/>
    <s v="10120101020200"/>
    <x v="0"/>
    <s v="0"/>
    <n v="416252"/>
    <n v="-4162.5200000000004"/>
    <x v="12"/>
  </r>
  <r>
    <s v="24"/>
    <s v="052"/>
    <s v="0024"/>
    <s v="55"/>
    <s v="55"/>
    <s v="00000000"/>
    <s v="000000"/>
    <s v="05022"/>
    <s v="20171215"/>
    <s v="0001"/>
    <s v="0"/>
    <s v="20171215"/>
    <s v="10120101020200"/>
    <x v="1"/>
    <s v="0"/>
    <n v="1386773"/>
    <n v="13867.73"/>
    <x v="12"/>
  </r>
  <r>
    <s v="24"/>
    <s v="052"/>
    <s v="0024"/>
    <s v="55"/>
    <s v="55"/>
    <s v="00000000"/>
    <s v="000000"/>
    <s v="05022"/>
    <s v="20171215"/>
    <s v="0001"/>
    <s v="0"/>
    <s v="20171215"/>
    <s v="10120101020200"/>
    <x v="1"/>
    <s v="0"/>
    <n v="20000000"/>
    <n v="200000"/>
    <x v="12"/>
  </r>
  <r>
    <s v="24"/>
    <s v="052"/>
    <s v="0024"/>
    <s v="55"/>
    <s v="55"/>
    <s v="00000000"/>
    <s v="000000"/>
    <s v="05022"/>
    <s v="20171218"/>
    <s v="0001"/>
    <s v="0"/>
    <s v="20171218"/>
    <s v="10120101020200"/>
    <x v="1"/>
    <s v="0"/>
    <n v="479247"/>
    <n v="4792.47"/>
    <x v="12"/>
  </r>
  <r>
    <s v="24"/>
    <s v="052"/>
    <s v="0024"/>
    <s v="55"/>
    <s v="55"/>
    <s v="00000000"/>
    <s v="000000"/>
    <s v="05022"/>
    <s v="20171218"/>
    <s v="0001"/>
    <s v="0"/>
    <s v="20171218"/>
    <s v="10120101020200"/>
    <x v="0"/>
    <s v="0"/>
    <n v="19992400"/>
    <n v="-199924"/>
    <x v="12"/>
  </r>
  <r>
    <s v="24"/>
    <s v="052"/>
    <s v="0024"/>
    <s v="55"/>
    <s v="55"/>
    <s v="00000000"/>
    <s v="000000"/>
    <s v="05022"/>
    <s v="20171219"/>
    <s v="0001"/>
    <s v="0"/>
    <s v="20171219"/>
    <s v="10120101020200"/>
    <x v="0"/>
    <s v="0"/>
    <n v="558568"/>
    <n v="-5585.68"/>
    <x v="12"/>
  </r>
  <r>
    <s v="24"/>
    <s v="052"/>
    <s v="0024"/>
    <s v="55"/>
    <s v="55"/>
    <s v="00000000"/>
    <s v="000000"/>
    <s v="05022"/>
    <s v="20171220"/>
    <s v="0001"/>
    <s v="0"/>
    <s v="20171220"/>
    <s v="10120101020200"/>
    <x v="0"/>
    <s v="0"/>
    <n v="462577"/>
    <n v="-4625.7700000000004"/>
    <x v="12"/>
  </r>
  <r>
    <s v="24"/>
    <s v="052"/>
    <s v="0024"/>
    <s v="55"/>
    <s v="55"/>
    <s v="00000000"/>
    <s v="000000"/>
    <s v="05022"/>
    <s v="20171220"/>
    <s v="0001"/>
    <s v="0"/>
    <s v="20171220"/>
    <s v="10120101020200"/>
    <x v="1"/>
    <s v="0"/>
    <n v="20008533"/>
    <m/>
    <x v="12"/>
  </r>
  <r>
    <s v="24"/>
    <s v="052"/>
    <s v="0024"/>
    <s v="55"/>
    <s v="55"/>
    <s v="00000000"/>
    <s v="000000"/>
    <s v="05022"/>
    <s v="20171222"/>
    <s v="0001"/>
    <s v="0"/>
    <s v="20171222"/>
    <s v="10120101020200"/>
    <x v="1"/>
    <s v="0"/>
    <n v="6699"/>
    <n v="66.989999999999995"/>
    <x v="12"/>
  </r>
  <r>
    <s v="24"/>
    <s v="052"/>
    <s v="0024"/>
    <s v="55"/>
    <s v="55"/>
    <s v="00000000"/>
    <s v="000000"/>
    <s v="05022"/>
    <s v="20171222"/>
    <s v="0001"/>
    <s v="0"/>
    <s v="20171222"/>
    <s v="10120101020200"/>
    <x v="0"/>
    <s v="0"/>
    <n v="623537"/>
    <n v="-6235.37"/>
    <x v="12"/>
  </r>
  <r>
    <s v="24"/>
    <s v="052"/>
    <s v="0024"/>
    <s v="55"/>
    <s v="55"/>
    <s v="00000000"/>
    <s v="000000"/>
    <s v="05022"/>
    <s v="20171226"/>
    <s v="0001"/>
    <s v="0"/>
    <s v="20171226"/>
    <s v="10120101020200"/>
    <x v="1"/>
    <s v="0"/>
    <n v="1985003"/>
    <n v="19850.03"/>
    <x v="12"/>
  </r>
  <r>
    <s v="24"/>
    <s v="052"/>
    <s v="0024"/>
    <s v="55"/>
    <s v="55"/>
    <s v="00000000"/>
    <s v="000000"/>
    <s v="05022"/>
    <s v="20171227"/>
    <s v="0001"/>
    <s v="0"/>
    <s v="20171227"/>
    <s v="10120101020200"/>
    <x v="0"/>
    <s v="0"/>
    <n v="1857797"/>
    <n v="-18577.97"/>
    <x v="12"/>
  </r>
  <r>
    <s v="24"/>
    <s v="052"/>
    <s v="0024"/>
    <s v="55"/>
    <s v="55"/>
    <s v="00000000"/>
    <s v="000000"/>
    <s v="05022"/>
    <s v="20171228"/>
    <s v="0001"/>
    <s v="0"/>
    <s v="20171228"/>
    <s v="10120101020200"/>
    <x v="0"/>
    <s v="0"/>
    <n v="251933"/>
    <n v="-2519.33"/>
    <x v="12"/>
  </r>
  <r>
    <s v="24"/>
    <s v="052"/>
    <s v="0024"/>
    <s v="55"/>
    <s v="55"/>
    <s v="00000000"/>
    <s v="000000"/>
    <s v="05022"/>
    <s v="20171228"/>
    <s v="0001"/>
    <s v="0"/>
    <s v="20171228"/>
    <s v="10120101020200"/>
    <x v="1"/>
    <s v="0"/>
    <n v="24500000"/>
    <n v="245000"/>
    <x v="12"/>
  </r>
  <r>
    <s v="24"/>
    <s v="052"/>
    <s v="0024"/>
    <s v="55"/>
    <s v="55"/>
    <s v="00000000"/>
    <s v="000000"/>
    <s v="05022"/>
    <s v="20171228"/>
    <s v="0001"/>
    <s v="0"/>
    <s v="20171228"/>
    <s v="10120101020200"/>
    <x v="1"/>
    <s v="0"/>
    <n v="45500000"/>
    <n v="455000"/>
    <x v="12"/>
  </r>
  <r>
    <s v="24"/>
    <s v="052"/>
    <s v="0024"/>
    <s v="55"/>
    <s v="55"/>
    <s v="00000000"/>
    <s v="000000"/>
    <s v="05022"/>
    <s v="20171228"/>
    <s v="0001"/>
    <s v="0"/>
    <s v="20171228"/>
    <s v="10120101020200"/>
    <x v="0"/>
    <s v="0"/>
    <n v="45576781"/>
    <n v="-455767.81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1"/>
    <s v="0"/>
    <n v="836972"/>
    <n v="8369.7199999999993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1"/>
    <s v="0"/>
    <n v="76246"/>
    <n v="762.46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1"/>
    <s v="0"/>
    <n v="234283"/>
    <n v="2342.83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0"/>
    <s v="0"/>
    <n v="19604313"/>
    <n v="-196043.13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0"/>
    <s v="0"/>
    <n v="29542858"/>
    <n v="-295428.58"/>
    <x v="12"/>
  </r>
  <r>
    <s v="24"/>
    <s v="052"/>
    <s v="0024"/>
    <s v="55"/>
    <s v="55"/>
    <s v="00000000"/>
    <s v="000000"/>
    <s v="05023"/>
    <s v="20171030"/>
    <s v="0001"/>
    <s v="0"/>
    <s v="20171030"/>
    <s v="30010303000000"/>
    <x v="1"/>
    <s v="0"/>
    <n v="50010306"/>
    <m/>
    <x v="10"/>
  </r>
  <r>
    <s v="24"/>
    <s v="052"/>
    <s v="0024"/>
    <s v="55"/>
    <s v="55"/>
    <s v="00000000"/>
    <s v="000000"/>
    <s v="05023"/>
    <s v="20171031"/>
    <s v="0001"/>
    <s v="0"/>
    <s v="20171031"/>
    <s v="30010303000000"/>
    <x v="1"/>
    <s v="0"/>
    <n v="50028"/>
    <n v="500.28"/>
    <x v="10"/>
  </r>
  <r>
    <s v="24"/>
    <s v="052"/>
    <s v="0024"/>
    <s v="55"/>
    <s v="55"/>
    <s v="00000000"/>
    <s v="000000"/>
    <s v="05023"/>
    <s v="20171031"/>
    <s v="0001"/>
    <s v="0"/>
    <s v="20171031"/>
    <s v="30010303000000"/>
    <x v="0"/>
    <s v="0"/>
    <n v="109973"/>
    <n v="-1099.73"/>
    <x v="10"/>
  </r>
  <r>
    <s v="24"/>
    <s v="052"/>
    <s v="0024"/>
    <s v="55"/>
    <s v="55"/>
    <s v="00000000"/>
    <s v="000000"/>
    <s v="05023"/>
    <s v="20171102"/>
    <s v="0001"/>
    <s v="0"/>
    <s v="20171102"/>
    <s v="30010303000000"/>
    <x v="1"/>
    <s v="0"/>
    <n v="163528"/>
    <n v="1635.28"/>
    <x v="11"/>
  </r>
  <r>
    <s v="24"/>
    <s v="052"/>
    <s v="0024"/>
    <s v="55"/>
    <s v="55"/>
    <s v="00000000"/>
    <s v="000000"/>
    <s v="05023"/>
    <s v="20171108"/>
    <s v="0001"/>
    <s v="0"/>
    <s v="20171108"/>
    <s v="30010303000000"/>
    <x v="0"/>
    <s v="0"/>
    <n v="133472"/>
    <n v="-1334.72"/>
    <x v="11"/>
  </r>
  <r>
    <s v="24"/>
    <s v="052"/>
    <s v="0024"/>
    <s v="55"/>
    <s v="55"/>
    <s v="00000000"/>
    <s v="000000"/>
    <s v="05023"/>
    <s v="20171108"/>
    <s v="0001"/>
    <s v="0"/>
    <s v="20171108"/>
    <s v="30010303000000"/>
    <x v="0"/>
    <s v="0"/>
    <n v="37361"/>
    <n v="-373.61"/>
    <x v="11"/>
  </r>
  <r>
    <s v="24"/>
    <s v="052"/>
    <s v="0024"/>
    <s v="55"/>
    <s v="55"/>
    <s v="00000000"/>
    <s v="000000"/>
    <s v="05023"/>
    <s v="20171114"/>
    <s v="0001"/>
    <s v="0"/>
    <s v="20171114"/>
    <s v="30010303000000"/>
    <x v="0"/>
    <s v="0"/>
    <n v="96972"/>
    <n v="-969.72"/>
    <x v="11"/>
  </r>
  <r>
    <s v="24"/>
    <s v="052"/>
    <s v="0024"/>
    <s v="55"/>
    <s v="55"/>
    <s v="00000000"/>
    <s v="000000"/>
    <s v="05023"/>
    <s v="20171121"/>
    <s v="0001"/>
    <s v="0"/>
    <s v="20171121"/>
    <s v="30010303000000"/>
    <x v="0"/>
    <s v="0"/>
    <n v="112"/>
    <n v="-1.1200000000000001"/>
    <x v="11"/>
  </r>
  <r>
    <s v="24"/>
    <s v="052"/>
    <s v="0024"/>
    <s v="55"/>
    <s v="55"/>
    <s v="00000000"/>
    <s v="000000"/>
    <s v="05023"/>
    <s v="20171123"/>
    <s v="0001"/>
    <s v="0"/>
    <s v="20171123"/>
    <s v="30010303000000"/>
    <x v="0"/>
    <s v="0"/>
    <n v="75472"/>
    <n v="-754.72"/>
    <x v="11"/>
  </r>
  <r>
    <s v="24"/>
    <s v="052"/>
    <s v="0024"/>
    <s v="55"/>
    <s v="55"/>
    <s v="00000000"/>
    <s v="000000"/>
    <s v="05023"/>
    <s v="20171124"/>
    <s v="0001"/>
    <s v="0"/>
    <s v="20171124"/>
    <s v="30010303000000"/>
    <x v="1"/>
    <s v="0"/>
    <n v="19027"/>
    <n v="190.27"/>
    <x v="11"/>
  </r>
  <r>
    <s v="24"/>
    <s v="052"/>
    <s v="0024"/>
    <s v="55"/>
    <s v="55"/>
    <s v="00000000"/>
    <s v="000000"/>
    <s v="05022"/>
    <s v="20171127"/>
    <s v="0001"/>
    <s v="0"/>
    <s v="20171127"/>
    <s v="30010303000000"/>
    <x v="1"/>
    <s v="0"/>
    <n v="21528"/>
    <n v="215.28"/>
    <x v="11"/>
  </r>
  <r>
    <s v="24"/>
    <s v="052"/>
    <s v="0024"/>
    <s v="55"/>
    <s v="55"/>
    <s v="00000000"/>
    <s v="000000"/>
    <s v="05022"/>
    <s v="20171129"/>
    <s v="0001"/>
    <s v="0"/>
    <s v="20171129"/>
    <s v="30010303000000"/>
    <x v="0"/>
    <s v="0"/>
    <n v="85111"/>
    <n v="-851.11"/>
    <x v="11"/>
  </r>
  <r>
    <s v="24"/>
    <s v="052"/>
    <s v="0024"/>
    <s v="55"/>
    <s v="55"/>
    <s v="00000000"/>
    <s v="000000"/>
    <s v="05022"/>
    <s v="20171130"/>
    <s v="0001"/>
    <s v="0"/>
    <s v="20171130"/>
    <s v="30010303000000"/>
    <x v="1"/>
    <s v="0"/>
    <n v="353279"/>
    <n v="3532.79"/>
    <x v="11"/>
  </r>
  <r>
    <s v="24"/>
    <s v="052"/>
    <s v="0024"/>
    <s v="55"/>
    <s v="55"/>
    <s v="00000000"/>
    <s v="000000"/>
    <s v="05022"/>
    <s v="20171130"/>
    <s v="0001"/>
    <s v="0"/>
    <s v="20171130"/>
    <s v="30010303000000"/>
    <x v="0"/>
    <s v="0"/>
    <n v="38972"/>
    <n v="-389.72"/>
    <x v="11"/>
  </r>
  <r>
    <s v="24"/>
    <s v="052"/>
    <s v="0024"/>
    <s v="55"/>
    <s v="55"/>
    <s v="00000000"/>
    <s v="000000"/>
    <s v="05022"/>
    <s v="20171204"/>
    <s v="0001"/>
    <s v="0"/>
    <s v="20171204"/>
    <s v="30010303000000"/>
    <x v="1"/>
    <s v="0"/>
    <n v="3528"/>
    <n v="35.28"/>
    <x v="12"/>
  </r>
  <r>
    <s v="24"/>
    <s v="052"/>
    <s v="0024"/>
    <s v="55"/>
    <s v="55"/>
    <s v="00000000"/>
    <s v="000000"/>
    <s v="05022"/>
    <s v="20171205"/>
    <s v="0001"/>
    <s v="0"/>
    <s v="20171205"/>
    <s v="30010303000000"/>
    <x v="0"/>
    <s v="0"/>
    <n v="12604"/>
    <n v="-126.04"/>
    <x v="12"/>
  </r>
  <r>
    <s v="24"/>
    <s v="052"/>
    <s v="0024"/>
    <s v="55"/>
    <s v="55"/>
    <s v="00000000"/>
    <s v="000000"/>
    <s v="05022"/>
    <s v="20171206"/>
    <s v="0001"/>
    <s v="0"/>
    <s v="20171206"/>
    <s v="30010303000000"/>
    <x v="1"/>
    <s v="0"/>
    <n v="165215"/>
    <n v="1652.15"/>
    <x v="12"/>
  </r>
  <r>
    <s v="24"/>
    <s v="052"/>
    <s v="0024"/>
    <s v="55"/>
    <s v="55"/>
    <s v="00000000"/>
    <s v="000000"/>
    <s v="05022"/>
    <s v="20171207"/>
    <s v="0001"/>
    <s v="0"/>
    <s v="20171207"/>
    <s v="30010303000000"/>
    <x v="0"/>
    <s v="0"/>
    <n v="144972"/>
    <n v="-1449.72"/>
    <x v="12"/>
  </r>
  <r>
    <s v="24"/>
    <s v="052"/>
    <s v="0024"/>
    <s v="55"/>
    <s v="55"/>
    <s v="00000000"/>
    <s v="000000"/>
    <s v="05022"/>
    <s v="20171211"/>
    <s v="0001"/>
    <s v="0"/>
    <s v="20171211"/>
    <s v="30010303000000"/>
    <x v="1"/>
    <s v="0"/>
    <n v="69527"/>
    <n v="695.27"/>
    <x v="12"/>
  </r>
  <r>
    <s v="24"/>
    <s v="052"/>
    <s v="0024"/>
    <s v="55"/>
    <s v="55"/>
    <s v="00000000"/>
    <s v="000000"/>
    <s v="05022"/>
    <s v="20171212"/>
    <s v="0001"/>
    <s v="0"/>
    <s v="20171212"/>
    <s v="30010303000000"/>
    <x v="0"/>
    <s v="0"/>
    <n v="50120945"/>
    <n v="-501209.45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T3:U6" firstHeaderRow="1" firstDataRow="1" firstDataCol="1" rowPageCount="1" colPageCount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multipleItemSelectionAllowed="1"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dataField="1" showAll="0"/>
    <pivotField axis="axisPage" multipleItemSelectionAllowed="1" showAll="0" defaultSubtotal="0">
      <items count="13"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2"/>
      </items>
    </pivotField>
  </pivotFields>
  <rowFields count="1">
    <field x="13"/>
  </rowFields>
  <rowItems count="3">
    <i>
      <x/>
    </i>
    <i>
      <x v="1"/>
    </i>
    <i t="grand">
      <x/>
    </i>
  </rowItems>
  <colItems count="1">
    <i/>
  </colItems>
  <pageFields count="1">
    <pageField fld="17" hier="-1"/>
  </pageFields>
  <dataFields count="1">
    <dataField name="Suma de Importe real" fld="16" baseField="13" baseItem="3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S65"/>
  <sheetViews>
    <sheetView showGridLines="0" tabSelected="1" view="pageBreakPreview" zoomScale="84" zoomScaleNormal="100" zoomScaleSheetLayoutView="84" workbookViewId="0">
      <selection activeCell="O14" sqref="O14"/>
    </sheetView>
  </sheetViews>
  <sheetFormatPr baseColWidth="10" defaultColWidth="10.7109375" defaultRowHeight="15.75"/>
  <cols>
    <col min="1" max="1" width="1.5703125" style="68" customWidth="1"/>
    <col min="2" max="2" width="1.85546875" style="68" customWidth="1"/>
    <col min="3" max="3" width="2" style="68" customWidth="1"/>
    <col min="4" max="4" width="1.7109375" style="68" customWidth="1"/>
    <col min="5" max="5" width="4.5703125" style="68" customWidth="1"/>
    <col min="6" max="6" width="6" style="68" customWidth="1"/>
    <col min="7" max="7" width="36.7109375" style="68" customWidth="1"/>
    <col min="8" max="8" width="13.28515625" style="69" customWidth="1"/>
    <col min="9" max="9" width="15.5703125" style="70" customWidth="1"/>
    <col min="10" max="10" width="2.28515625" style="71" customWidth="1"/>
    <col min="11" max="11" width="16" style="68" customWidth="1"/>
    <col min="12" max="13" width="10.7109375" style="68"/>
    <col min="14" max="14" width="11.5703125" style="68" bestFit="1" customWidth="1"/>
    <col min="15" max="15" width="12.7109375" style="68" bestFit="1" customWidth="1"/>
    <col min="16" max="16" width="10.7109375" style="68"/>
    <col min="17" max="17" width="14.42578125" style="68" bestFit="1" customWidth="1"/>
    <col min="18" max="18" width="12.28515625" style="68" bestFit="1" customWidth="1"/>
    <col min="19" max="16384" width="10.7109375" style="68"/>
  </cols>
  <sheetData>
    <row r="1" spans="1:17">
      <c r="A1" s="67" t="s">
        <v>0</v>
      </c>
      <c r="B1" s="67"/>
      <c r="I1" s="68"/>
    </row>
    <row r="2" spans="1:17">
      <c r="A2" s="72" t="s">
        <v>1</v>
      </c>
      <c r="I2" s="68"/>
    </row>
    <row r="3" spans="1:17">
      <c r="A3" s="72"/>
      <c r="I3" s="68"/>
    </row>
    <row r="4" spans="1:17">
      <c r="A4" s="73" t="s">
        <v>514</v>
      </c>
      <c r="B4" s="71"/>
      <c r="C4" s="71"/>
      <c r="D4" s="71"/>
      <c r="E4" s="71"/>
      <c r="F4" s="71"/>
      <c r="G4" s="71"/>
      <c r="H4" s="74"/>
      <c r="I4" s="71"/>
      <c r="K4" s="71"/>
    </row>
    <row r="5" spans="1:17" s="77" customFormat="1">
      <c r="A5" s="73" t="s">
        <v>533</v>
      </c>
      <c r="B5" s="75"/>
      <c r="C5" s="75"/>
      <c r="D5" s="75"/>
      <c r="E5" s="75"/>
      <c r="F5" s="75"/>
      <c r="G5" s="75"/>
      <c r="H5" s="76"/>
      <c r="I5" s="75"/>
      <c r="J5" s="75"/>
      <c r="K5" s="75"/>
    </row>
    <row r="6" spans="1:17" s="75" customFormat="1">
      <c r="A6" s="78" t="s">
        <v>2</v>
      </c>
      <c r="B6" s="79"/>
      <c r="C6" s="79"/>
      <c r="D6" s="79"/>
      <c r="E6" s="79"/>
      <c r="F6" s="79"/>
      <c r="G6" s="79"/>
      <c r="H6" s="80"/>
      <c r="I6" s="79"/>
      <c r="J6" s="79"/>
      <c r="K6" s="79"/>
    </row>
    <row r="7" spans="1:17" s="71" customFormat="1">
      <c r="A7" s="81"/>
      <c r="H7" s="74"/>
    </row>
    <row r="8" spans="1:17" s="71" customFormat="1" hidden="1">
      <c r="A8" s="81"/>
      <c r="H8" s="74"/>
      <c r="I8" s="76" t="s">
        <v>232</v>
      </c>
      <c r="J8" s="75"/>
      <c r="K8" s="75" t="s">
        <v>79</v>
      </c>
    </row>
    <row r="9" spans="1:17" s="71" customFormat="1" ht="31.5">
      <c r="A9" s="81"/>
      <c r="H9" s="76" t="s">
        <v>3</v>
      </c>
      <c r="I9" s="82" t="s">
        <v>534</v>
      </c>
      <c r="K9" s="82" t="s">
        <v>523</v>
      </c>
    </row>
    <row r="10" spans="1:17" s="71" customFormat="1">
      <c r="A10" s="81"/>
      <c r="H10" s="76"/>
      <c r="I10" s="82" t="s">
        <v>78</v>
      </c>
      <c r="K10" s="82" t="s">
        <v>77</v>
      </c>
    </row>
    <row r="11" spans="1:17" ht="12.75" customHeight="1">
      <c r="A11" s="77" t="s">
        <v>4</v>
      </c>
      <c r="B11" s="71"/>
      <c r="C11" s="71"/>
      <c r="D11" s="71"/>
      <c r="E11" s="71"/>
      <c r="F11" s="71"/>
      <c r="G11" s="71"/>
      <c r="H11" s="83"/>
      <c r="I11" s="84"/>
      <c r="J11" s="83"/>
      <c r="K11" s="84"/>
    </row>
    <row r="12" spans="1:17" ht="12.75" customHeight="1">
      <c r="A12" s="68" t="s">
        <v>5</v>
      </c>
      <c r="B12" s="71"/>
      <c r="C12" s="71"/>
      <c r="D12" s="71"/>
      <c r="E12" s="71"/>
      <c r="F12" s="71"/>
      <c r="G12" s="71"/>
      <c r="H12" s="85"/>
      <c r="I12" s="336"/>
      <c r="J12" s="83"/>
      <c r="K12" s="84"/>
    </row>
    <row r="13" spans="1:17" ht="12.75" customHeight="1">
      <c r="B13" s="68" t="s">
        <v>61</v>
      </c>
      <c r="H13" s="86"/>
      <c r="I13" s="15">
        <v>735168</v>
      </c>
      <c r="J13" s="15"/>
      <c r="K13" s="15">
        <v>1690622</v>
      </c>
      <c r="Q13" s="96"/>
    </row>
    <row r="14" spans="1:17" ht="12.75" customHeight="1">
      <c r="B14" s="68" t="s">
        <v>231</v>
      </c>
      <c r="H14" s="86"/>
      <c r="I14" s="15">
        <v>9546022</v>
      </c>
      <c r="J14" s="15"/>
      <c r="K14" s="15">
        <v>15725244</v>
      </c>
      <c r="Q14" s="96"/>
    </row>
    <row r="15" spans="1:17" ht="12.75" customHeight="1">
      <c r="B15" s="68" t="s">
        <v>6</v>
      </c>
      <c r="H15" s="86"/>
      <c r="I15" s="88">
        <v>12237140</v>
      </c>
      <c r="J15" s="15"/>
      <c r="K15" s="88">
        <v>11114750</v>
      </c>
      <c r="M15" s="89"/>
      <c r="Q15" s="96"/>
    </row>
    <row r="16" spans="1:17" ht="17.25" customHeight="1">
      <c r="A16" s="68" t="s">
        <v>8</v>
      </c>
      <c r="H16" s="90" t="s">
        <v>573</v>
      </c>
      <c r="I16" s="224">
        <v>22518330</v>
      </c>
      <c r="J16" s="15"/>
      <c r="K16" s="224">
        <v>28530616</v>
      </c>
    </row>
    <row r="17" spans="1:19" ht="12.75" customHeight="1">
      <c r="A17" s="71"/>
      <c r="B17" s="71"/>
      <c r="C17" s="71"/>
      <c r="D17" s="71"/>
      <c r="E17" s="71"/>
      <c r="F17" s="71"/>
      <c r="G17" s="71"/>
      <c r="H17" s="91"/>
      <c r="I17" s="93"/>
      <c r="J17" s="93"/>
      <c r="K17" s="93"/>
      <c r="R17" s="96"/>
    </row>
    <row r="18" spans="1:19" ht="12.75" customHeight="1">
      <c r="A18" s="68" t="s">
        <v>9</v>
      </c>
      <c r="B18" s="71"/>
      <c r="C18" s="71"/>
      <c r="D18" s="71"/>
      <c r="E18" s="71"/>
      <c r="F18" s="71"/>
      <c r="G18" s="71"/>
      <c r="H18" s="91"/>
      <c r="I18" s="93"/>
      <c r="J18" s="93"/>
      <c r="K18" s="93"/>
      <c r="Q18" s="10"/>
    </row>
    <row r="19" spans="1:19" ht="12.75" customHeight="1">
      <c r="A19" s="71"/>
      <c r="B19" s="71" t="s">
        <v>10</v>
      </c>
      <c r="C19" s="71"/>
      <c r="D19" s="71"/>
      <c r="E19" s="71"/>
      <c r="F19" s="71"/>
      <c r="G19" s="71"/>
      <c r="H19" s="91" t="s">
        <v>574</v>
      </c>
      <c r="I19" s="15">
        <v>14146675</v>
      </c>
      <c r="J19" s="15"/>
      <c r="K19" s="15">
        <v>9452040</v>
      </c>
      <c r="P19" s="94"/>
      <c r="Q19" s="96"/>
    </row>
    <row r="20" spans="1:19" ht="12.75" customHeight="1">
      <c r="A20" s="71"/>
      <c r="B20" s="71" t="s">
        <v>526</v>
      </c>
      <c r="C20" s="71"/>
      <c r="D20" s="71"/>
      <c r="E20" s="71"/>
      <c r="F20" s="71"/>
      <c r="G20" s="71"/>
      <c r="H20" s="91" t="s">
        <v>575</v>
      </c>
      <c r="I20" s="88">
        <v>62054</v>
      </c>
      <c r="J20" s="15"/>
      <c r="K20" s="88">
        <v>62054</v>
      </c>
      <c r="L20" s="94"/>
      <c r="Q20" s="10"/>
    </row>
    <row r="21" spans="1:19" ht="20.100000000000001" customHeight="1">
      <c r="A21" s="71"/>
      <c r="B21" s="71"/>
      <c r="C21" s="71"/>
      <c r="D21" s="71"/>
      <c r="E21" s="71"/>
      <c r="F21" s="71"/>
      <c r="G21" s="71"/>
      <c r="H21" s="91"/>
      <c r="I21" s="224">
        <v>14208729</v>
      </c>
      <c r="J21" s="15"/>
      <c r="K21" s="224">
        <v>9514094</v>
      </c>
      <c r="Q21" s="10"/>
    </row>
    <row r="22" spans="1:19" ht="12.75" customHeight="1">
      <c r="A22" s="71"/>
      <c r="B22" s="71"/>
      <c r="C22" s="71"/>
      <c r="D22" s="71"/>
      <c r="E22" s="71"/>
      <c r="F22" s="71"/>
      <c r="G22" s="71"/>
      <c r="H22" s="91"/>
      <c r="I22" s="93"/>
      <c r="J22" s="93"/>
      <c r="K22" s="93"/>
    </row>
    <row r="23" spans="1:19" ht="12.75" customHeight="1">
      <c r="A23" s="68" t="s">
        <v>66</v>
      </c>
      <c r="H23" s="90" t="s">
        <v>550</v>
      </c>
      <c r="I23" s="15">
        <v>78610</v>
      </c>
      <c r="J23" s="15"/>
      <c r="K23" s="15">
        <v>94628</v>
      </c>
      <c r="Q23" s="96"/>
    </row>
    <row r="24" spans="1:19" ht="12.75" customHeight="1">
      <c r="A24" s="68" t="s">
        <v>11</v>
      </c>
      <c r="H24" s="91" t="s">
        <v>551</v>
      </c>
      <c r="I24" s="15">
        <v>182045</v>
      </c>
      <c r="J24" s="15"/>
      <c r="K24" s="15">
        <v>291272</v>
      </c>
      <c r="Q24" s="96"/>
    </row>
    <row r="25" spans="1:19" ht="12.75" customHeight="1">
      <c r="A25" s="68" t="s">
        <v>566</v>
      </c>
      <c r="H25" s="91">
        <v>8</v>
      </c>
      <c r="I25" s="15">
        <v>34113456.020000003</v>
      </c>
      <c r="J25" s="15"/>
      <c r="K25" s="15">
        <v>532265</v>
      </c>
      <c r="Q25" s="96"/>
    </row>
    <row r="26" spans="1:19" ht="12.75" customHeight="1">
      <c r="A26" s="71" t="s">
        <v>12</v>
      </c>
      <c r="C26" s="71"/>
      <c r="D26" s="71"/>
      <c r="E26" s="71"/>
      <c r="F26" s="71"/>
      <c r="G26" s="71"/>
      <c r="H26" s="91" t="s">
        <v>576</v>
      </c>
      <c r="I26" s="15">
        <v>745741</v>
      </c>
      <c r="J26" s="15"/>
      <c r="K26" s="15">
        <v>1082441</v>
      </c>
      <c r="Q26" s="96"/>
    </row>
    <row r="27" spans="1:19" ht="12.75" customHeight="1">
      <c r="A27" s="71" t="s">
        <v>562</v>
      </c>
      <c r="C27" s="71"/>
      <c r="D27" s="71"/>
      <c r="E27" s="71"/>
      <c r="F27" s="71"/>
      <c r="G27" s="71"/>
      <c r="H27" s="91">
        <v>16</v>
      </c>
      <c r="I27" s="15">
        <v>2108</v>
      </c>
      <c r="J27" s="15"/>
      <c r="K27" s="101" t="s">
        <v>7</v>
      </c>
      <c r="Q27" s="96"/>
    </row>
    <row r="28" spans="1:19" ht="20.100000000000001" customHeight="1" thickBot="1">
      <c r="A28" s="71" t="s">
        <v>67</v>
      </c>
      <c r="F28" s="71"/>
      <c r="G28" s="71"/>
      <c r="H28" s="91"/>
      <c r="I28" s="95">
        <v>71849019.020000011</v>
      </c>
      <c r="J28" s="15"/>
      <c r="K28" s="95">
        <v>40045316</v>
      </c>
      <c r="M28" s="96"/>
      <c r="N28" s="96"/>
      <c r="O28" s="94"/>
      <c r="Q28" s="96"/>
    </row>
    <row r="29" spans="1:19" ht="12.75" customHeight="1">
      <c r="B29" s="71"/>
      <c r="C29" s="71"/>
      <c r="D29" s="71"/>
      <c r="E29" s="71"/>
      <c r="F29" s="71"/>
      <c r="G29" s="71"/>
      <c r="H29" s="91"/>
      <c r="I29" s="93"/>
      <c r="J29" s="93"/>
      <c r="K29" s="93"/>
      <c r="L29" s="94"/>
      <c r="M29" s="94"/>
      <c r="N29" s="96"/>
      <c r="S29" s="96"/>
    </row>
    <row r="30" spans="1:19" ht="12.75" customHeight="1">
      <c r="A30" s="77" t="s">
        <v>13</v>
      </c>
      <c r="B30" s="71"/>
      <c r="C30" s="71"/>
      <c r="D30" s="71"/>
      <c r="E30" s="77"/>
      <c r="F30" s="71"/>
      <c r="G30" s="71"/>
      <c r="H30" s="91"/>
      <c r="I30" s="93"/>
      <c r="J30" s="93"/>
      <c r="K30" s="93"/>
      <c r="Q30" s="96"/>
    </row>
    <row r="31" spans="1:19" ht="12.75" customHeight="1">
      <c r="A31" s="68" t="s">
        <v>60</v>
      </c>
      <c r="B31" s="71"/>
      <c r="C31" s="71"/>
      <c r="D31" s="71"/>
      <c r="E31" s="77"/>
      <c r="F31" s="71"/>
      <c r="G31" s="71"/>
      <c r="H31" s="91"/>
      <c r="I31" s="93"/>
      <c r="J31" s="93"/>
      <c r="K31" s="93"/>
    </row>
    <row r="32" spans="1:19" ht="12.75" customHeight="1">
      <c r="B32" s="68" t="s">
        <v>14</v>
      </c>
      <c r="H32" s="90" t="s">
        <v>552</v>
      </c>
      <c r="I32" s="15">
        <v>128060</v>
      </c>
      <c r="J32" s="15"/>
      <c r="K32" s="15">
        <v>364821</v>
      </c>
      <c r="Q32" s="96"/>
    </row>
    <row r="33" spans="1:17" ht="12.75" customHeight="1">
      <c r="B33" s="97" t="s">
        <v>62</v>
      </c>
      <c r="C33" s="98"/>
      <c r="D33" s="99"/>
      <c r="E33" s="99"/>
      <c r="F33" s="98"/>
      <c r="H33" s="69" t="s">
        <v>570</v>
      </c>
      <c r="I33" s="15">
        <v>42700724</v>
      </c>
      <c r="J33" s="15"/>
      <c r="K33" s="15">
        <v>923227</v>
      </c>
      <c r="O33" s="96"/>
      <c r="Q33" s="96"/>
    </row>
    <row r="34" spans="1:17" ht="12.75" customHeight="1">
      <c r="B34" s="97" t="s">
        <v>15</v>
      </c>
      <c r="C34" s="98"/>
      <c r="D34" s="99"/>
      <c r="E34" s="99"/>
      <c r="F34" s="98"/>
      <c r="H34" s="90" t="s">
        <v>553</v>
      </c>
      <c r="I34" s="88">
        <v>36230</v>
      </c>
      <c r="J34" s="15"/>
      <c r="K34" s="88">
        <v>46690</v>
      </c>
      <c r="Q34" s="96"/>
    </row>
    <row r="35" spans="1:17" ht="20.100000000000001" customHeight="1">
      <c r="A35" s="100" t="s">
        <v>68</v>
      </c>
      <c r="B35" s="71"/>
      <c r="I35" s="88">
        <v>42865014</v>
      </c>
      <c r="J35" s="15"/>
      <c r="K35" s="88">
        <v>1334738</v>
      </c>
      <c r="O35" s="94"/>
      <c r="Q35" s="96"/>
    </row>
    <row r="36" spans="1:17" ht="12.75" customHeight="1">
      <c r="A36" s="75"/>
      <c r="H36" s="68"/>
      <c r="I36" s="93"/>
      <c r="J36" s="93"/>
      <c r="K36" s="93"/>
      <c r="M36" s="96"/>
    </row>
    <row r="37" spans="1:17" ht="12.75" customHeight="1">
      <c r="A37" s="68" t="s">
        <v>69</v>
      </c>
      <c r="B37" s="77"/>
      <c r="C37" s="77"/>
      <c r="D37" s="77"/>
      <c r="E37" s="77"/>
      <c r="F37" s="77"/>
      <c r="H37" s="68"/>
      <c r="I37" s="93"/>
      <c r="J37" s="93"/>
      <c r="K37" s="93"/>
    </row>
    <row r="38" spans="1:17" ht="12.75" customHeight="1">
      <c r="A38" s="68" t="s">
        <v>16</v>
      </c>
      <c r="H38" s="69">
        <v>11</v>
      </c>
      <c r="I38" s="15">
        <v>150000</v>
      </c>
      <c r="J38" s="15"/>
      <c r="K38" s="15">
        <v>150000</v>
      </c>
    </row>
    <row r="39" spans="1:17" ht="12.75" customHeight="1">
      <c r="A39" s="68" t="s">
        <v>18</v>
      </c>
      <c r="I39" s="15">
        <v>2089458</v>
      </c>
      <c r="J39" s="15"/>
      <c r="K39" s="15">
        <v>3424730</v>
      </c>
    </row>
    <row r="40" spans="1:17" ht="12.75" customHeight="1">
      <c r="A40" s="68" t="s">
        <v>17</v>
      </c>
      <c r="I40" s="337">
        <v>0</v>
      </c>
      <c r="J40" s="15"/>
      <c r="K40" s="15">
        <v>15884028</v>
      </c>
    </row>
    <row r="41" spans="1:17" ht="12.75" customHeight="1">
      <c r="A41" s="68" t="s">
        <v>19</v>
      </c>
      <c r="I41" s="101">
        <v>-2963</v>
      </c>
      <c r="J41" s="101"/>
      <c r="K41" s="101">
        <v>-2963</v>
      </c>
    </row>
    <row r="42" spans="1:17" ht="12.75" customHeight="1">
      <c r="A42" s="71" t="s">
        <v>20</v>
      </c>
      <c r="I42" s="101">
        <v>-378744</v>
      </c>
      <c r="J42" s="101"/>
      <c r="K42" s="101">
        <v>-414602</v>
      </c>
      <c r="L42" s="96"/>
      <c r="Q42" s="96"/>
    </row>
    <row r="43" spans="1:17" ht="12.75" customHeight="1">
      <c r="A43" s="68" t="s">
        <v>63</v>
      </c>
      <c r="I43" s="88">
        <v>27126254</v>
      </c>
      <c r="J43" s="93"/>
      <c r="K43" s="88">
        <v>19669385</v>
      </c>
    </row>
    <row r="44" spans="1:17" ht="20.100000000000001" customHeight="1">
      <c r="A44" s="100" t="s">
        <v>70</v>
      </c>
      <c r="B44" s="71"/>
      <c r="H44" s="69" t="s">
        <v>554</v>
      </c>
      <c r="I44" s="88">
        <v>28984005</v>
      </c>
      <c r="J44" s="93"/>
      <c r="K44" s="88">
        <v>38710578</v>
      </c>
    </row>
    <row r="45" spans="1:17" ht="20.100000000000001" customHeight="1" thickBot="1">
      <c r="A45" s="71" t="s">
        <v>71</v>
      </c>
      <c r="H45" s="68"/>
      <c r="I45" s="95">
        <v>71849019</v>
      </c>
      <c r="J45" s="93"/>
      <c r="K45" s="95">
        <v>40045316</v>
      </c>
      <c r="M45" s="96"/>
    </row>
    <row r="46" spans="1:17" ht="12.75" customHeight="1">
      <c r="A46" s="75"/>
      <c r="H46" s="68"/>
      <c r="I46" s="93"/>
      <c r="J46" s="93"/>
      <c r="K46" s="93"/>
    </row>
    <row r="47" spans="1:17" ht="12.75" customHeight="1">
      <c r="A47" s="75"/>
      <c r="H47" s="68"/>
      <c r="I47" s="93"/>
      <c r="J47" s="93"/>
      <c r="K47" s="93"/>
    </row>
    <row r="48" spans="1:17" ht="12.75" customHeight="1">
      <c r="A48" s="71" t="s">
        <v>572</v>
      </c>
      <c r="H48" s="68"/>
      <c r="I48" s="93"/>
      <c r="J48" s="93"/>
      <c r="K48" s="93"/>
    </row>
    <row r="49" spans="1:11">
      <c r="A49" s="75"/>
      <c r="H49" s="68"/>
      <c r="I49" s="92"/>
      <c r="J49" s="93"/>
      <c r="K49" s="93"/>
    </row>
    <row r="50" spans="1:11">
      <c r="A50" s="75"/>
      <c r="H50" s="68"/>
      <c r="I50" s="102"/>
      <c r="J50" s="8"/>
      <c r="K50" s="8"/>
    </row>
    <row r="51" spans="1:11">
      <c r="A51" s="75"/>
      <c r="H51" s="68"/>
      <c r="I51" s="92"/>
      <c r="J51" s="93"/>
      <c r="K51" s="93"/>
    </row>
    <row r="52" spans="1:11">
      <c r="A52" s="75"/>
      <c r="H52" s="68"/>
      <c r="I52" s="92"/>
      <c r="J52" s="93"/>
      <c r="K52" s="93"/>
    </row>
    <row r="53" spans="1:11">
      <c r="A53" s="75"/>
      <c r="H53" s="68"/>
      <c r="I53" s="332"/>
      <c r="J53" s="93"/>
      <c r="K53" s="93"/>
    </row>
    <row r="54" spans="1:11">
      <c r="A54" s="75"/>
      <c r="H54" s="68"/>
      <c r="I54" s="92"/>
      <c r="J54" s="93"/>
    </row>
    <row r="55" spans="1:11">
      <c r="A55" s="75"/>
      <c r="H55" s="68"/>
      <c r="I55" s="92"/>
      <c r="J55" s="93"/>
    </row>
    <row r="56" spans="1:11">
      <c r="K56" s="94"/>
    </row>
    <row r="57" spans="1:11">
      <c r="A57" s="103"/>
      <c r="H57" s="68"/>
      <c r="I57" s="92"/>
      <c r="J57" s="93"/>
      <c r="K57" s="93"/>
    </row>
    <row r="58" spans="1:11">
      <c r="A58" s="103"/>
      <c r="B58" s="104"/>
      <c r="C58" s="104"/>
      <c r="D58" s="104"/>
      <c r="E58" s="104"/>
      <c r="F58" s="104"/>
      <c r="G58" s="103"/>
      <c r="H58" s="105"/>
      <c r="I58" s="106"/>
      <c r="J58" s="107"/>
    </row>
    <row r="59" spans="1:11">
      <c r="A59" s="103"/>
      <c r="B59" s="104"/>
      <c r="C59" s="104"/>
      <c r="D59" s="104"/>
      <c r="E59" s="104"/>
      <c r="F59" s="104"/>
      <c r="G59" s="103"/>
      <c r="H59" s="105"/>
      <c r="I59" s="106"/>
      <c r="J59" s="107"/>
    </row>
    <row r="60" spans="1:11">
      <c r="A60" s="103"/>
      <c r="B60" s="104"/>
      <c r="C60" s="104"/>
      <c r="D60" s="104"/>
      <c r="E60" s="104"/>
      <c r="F60" s="104"/>
      <c r="G60" s="103"/>
      <c r="H60" s="105"/>
      <c r="I60" s="106"/>
      <c r="J60" s="107"/>
    </row>
    <row r="61" spans="1:11">
      <c r="A61" s="384"/>
      <c r="B61" s="384"/>
      <c r="C61" s="384"/>
      <c r="D61" s="384"/>
      <c r="E61" s="384"/>
      <c r="F61" s="384"/>
      <c r="G61" s="384"/>
      <c r="H61" s="384"/>
      <c r="I61" s="384"/>
      <c r="J61" s="384"/>
      <c r="K61" s="384"/>
    </row>
    <row r="62" spans="1:11">
      <c r="H62" s="68"/>
      <c r="J62" s="68"/>
    </row>
    <row r="63" spans="1:11" s="98" customFormat="1">
      <c r="A63" s="385"/>
      <c r="B63" s="386"/>
      <c r="C63" s="386"/>
      <c r="D63" s="386"/>
      <c r="E63" s="386"/>
      <c r="F63" s="386"/>
      <c r="G63" s="386"/>
      <c r="H63" s="386"/>
      <c r="I63" s="386"/>
      <c r="J63" s="386"/>
      <c r="K63" s="386"/>
    </row>
    <row r="64" spans="1:11" s="98" customFormat="1">
      <c r="H64" s="108"/>
      <c r="I64" s="109"/>
      <c r="J64" s="110"/>
    </row>
    <row r="65" spans="8:10" s="98" customFormat="1">
      <c r="H65" s="108"/>
      <c r="I65" s="109"/>
      <c r="J65" s="110"/>
    </row>
  </sheetData>
  <mergeCells count="2">
    <mergeCell ref="A61:K61"/>
    <mergeCell ref="A63:K63"/>
  </mergeCells>
  <printOptions horizontalCentered="1"/>
  <pageMargins left="0.78740157480314998" right="0.74803149606299202" top="0.47244094488188998" bottom="1.1811023622047201" header="0" footer="0.59055118110236204"/>
  <pageSetup scale="87" orientation="portrait" r:id="rId1"/>
  <headerFooter>
    <oddFooter>&amp;L
&amp;C- 2 -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75"/>
  <sheetViews>
    <sheetView showGridLines="0" view="pageBreakPreview" topLeftCell="A50" zoomScale="84" zoomScaleNormal="100" zoomScaleSheetLayoutView="84" workbookViewId="0">
      <selection activeCell="T16" sqref="T16"/>
    </sheetView>
  </sheetViews>
  <sheetFormatPr baseColWidth="10" defaultColWidth="5.28515625" defaultRowHeight="15.75"/>
  <cols>
    <col min="1" max="1" width="2.42578125" style="4" customWidth="1"/>
    <col min="2" max="2" width="6" style="4" customWidth="1"/>
    <col min="3" max="3" width="1.42578125" style="4" customWidth="1"/>
    <col min="4" max="4" width="1.85546875" style="4" customWidth="1"/>
    <col min="5" max="5" width="4.5703125" style="4" customWidth="1"/>
    <col min="6" max="6" width="5.28515625" style="4" customWidth="1"/>
    <col min="7" max="7" width="3.85546875" style="4" customWidth="1"/>
    <col min="8" max="8" width="25.85546875" style="4" customWidth="1"/>
    <col min="9" max="9" width="10.42578125" style="4" customWidth="1"/>
    <col min="10" max="10" width="14.85546875" style="120" customWidth="1"/>
    <col min="11" max="11" width="2.140625" style="119" customWidth="1"/>
    <col min="12" max="12" width="14.85546875" style="4" customWidth="1"/>
    <col min="13" max="13" width="0.7109375" style="119" customWidth="1"/>
    <col min="14" max="14" width="14.85546875" style="120" customWidth="1"/>
    <col min="15" max="15" width="0.7109375" style="119" customWidth="1"/>
    <col min="16" max="16" width="14.85546875" style="4" customWidth="1"/>
    <col min="17" max="17" width="6" style="4" customWidth="1"/>
    <col min="18" max="18" width="14.42578125" style="4" bestFit="1" customWidth="1"/>
    <col min="19" max="19" width="10.7109375" style="4" hidden="1" customWidth="1"/>
    <col min="20" max="20" width="4" style="4" customWidth="1"/>
    <col min="21" max="21" width="11.28515625" style="4" bestFit="1" customWidth="1"/>
    <col min="22" max="249" width="10.7109375" style="4" customWidth="1"/>
    <col min="250" max="250" width="2.42578125" style="4" customWidth="1"/>
    <col min="251" max="251" width="1.7109375" style="4" customWidth="1"/>
    <col min="252" max="252" width="1.42578125" style="4" customWidth="1"/>
    <col min="253" max="253" width="1.85546875" style="4" customWidth="1"/>
    <col min="254" max="254" width="4.5703125" style="4" customWidth="1"/>
    <col min="255" max="16384" width="5.28515625" style="4"/>
  </cols>
  <sheetData>
    <row r="1" spans="1:17" ht="18.75">
      <c r="A1" s="356" t="s">
        <v>0</v>
      </c>
      <c r="B1" s="357"/>
      <c r="C1" s="358"/>
      <c r="D1" s="358"/>
      <c r="E1" s="358"/>
      <c r="F1" s="358"/>
      <c r="G1" s="358"/>
      <c r="H1" s="359"/>
      <c r="I1" s="111"/>
      <c r="J1" s="340"/>
      <c r="K1" s="112"/>
      <c r="L1" s="113"/>
      <c r="M1" s="112"/>
      <c r="N1" s="340"/>
      <c r="O1" s="112"/>
      <c r="P1" s="114"/>
      <c r="Q1" s="113"/>
    </row>
    <row r="2" spans="1:17" ht="18.75">
      <c r="A2" s="360" t="s">
        <v>1</v>
      </c>
      <c r="B2" s="357"/>
      <c r="C2" s="358"/>
      <c r="D2" s="358"/>
      <c r="E2" s="358"/>
      <c r="F2" s="358"/>
      <c r="G2" s="358"/>
      <c r="H2" s="359"/>
      <c r="I2" s="111"/>
      <c r="J2" s="340"/>
      <c r="K2" s="112"/>
      <c r="L2" s="113"/>
      <c r="M2" s="112"/>
      <c r="N2" s="340"/>
      <c r="O2" s="112"/>
      <c r="P2" s="76"/>
      <c r="Q2" s="113"/>
    </row>
    <row r="3" spans="1:17" ht="18.75">
      <c r="A3" s="360"/>
      <c r="B3" s="361"/>
      <c r="C3" s="361"/>
      <c r="D3" s="361"/>
      <c r="E3" s="361"/>
      <c r="F3" s="361"/>
      <c r="G3" s="361"/>
      <c r="H3" s="361"/>
      <c r="I3" s="113"/>
      <c r="J3" s="340"/>
      <c r="K3" s="112"/>
      <c r="L3" s="113"/>
      <c r="M3" s="112"/>
      <c r="N3" s="340"/>
      <c r="O3" s="112"/>
      <c r="P3" s="294"/>
      <c r="Q3" s="113"/>
    </row>
    <row r="4" spans="1:17" s="111" customFormat="1" ht="18.75">
      <c r="A4" s="362" t="s">
        <v>518</v>
      </c>
      <c r="B4" s="363"/>
      <c r="C4" s="363"/>
      <c r="D4" s="363"/>
      <c r="E4" s="363"/>
      <c r="F4" s="363"/>
      <c r="G4" s="363"/>
      <c r="H4" s="364"/>
      <c r="I4" s="115"/>
      <c r="J4" s="15"/>
      <c r="K4" s="115"/>
      <c r="L4" s="115"/>
      <c r="M4" s="115"/>
      <c r="N4" s="15"/>
      <c r="O4" s="115"/>
      <c r="P4" s="333"/>
      <c r="Q4" s="115"/>
    </row>
    <row r="5" spans="1:17" s="116" customFormat="1" ht="18.75">
      <c r="A5" s="362" t="s">
        <v>556</v>
      </c>
      <c r="B5" s="365"/>
      <c r="C5" s="365"/>
      <c r="D5" s="365"/>
      <c r="E5" s="365"/>
      <c r="F5" s="365"/>
      <c r="G5" s="365"/>
      <c r="H5" s="366"/>
      <c r="I5" s="114"/>
      <c r="J5" s="16"/>
      <c r="K5" s="114"/>
      <c r="L5" s="114"/>
      <c r="M5" s="114"/>
      <c r="N5" s="16"/>
      <c r="O5" s="114"/>
      <c r="P5" s="4"/>
      <c r="Q5" s="114"/>
    </row>
    <row r="6" spans="1:17" s="114" customFormat="1" ht="18.75">
      <c r="A6" s="367" t="s">
        <v>2</v>
      </c>
      <c r="B6" s="368"/>
      <c r="C6" s="368"/>
      <c r="D6" s="368"/>
      <c r="E6" s="368"/>
      <c r="F6" s="368"/>
      <c r="G6" s="368"/>
      <c r="H6" s="369"/>
      <c r="I6" s="295"/>
      <c r="J6" s="338"/>
      <c r="K6" s="295"/>
      <c r="L6" s="295"/>
      <c r="M6" s="295"/>
      <c r="N6" s="338"/>
      <c r="O6" s="295"/>
      <c r="P6" s="296"/>
    </row>
    <row r="7" spans="1:17" s="114" customFormat="1">
      <c r="A7" s="81"/>
      <c r="H7" s="297"/>
      <c r="J7" s="16"/>
      <c r="N7" s="16"/>
      <c r="P7" s="117"/>
    </row>
    <row r="8" spans="1:17" s="114" customFormat="1">
      <c r="A8" s="298"/>
      <c r="H8" s="297"/>
      <c r="J8" s="389" t="s">
        <v>78</v>
      </c>
      <c r="K8" s="389"/>
      <c r="L8" s="389"/>
      <c r="M8" s="389"/>
      <c r="N8" s="389"/>
      <c r="O8" s="389"/>
      <c r="P8" s="389"/>
    </row>
    <row r="9" spans="1:17" ht="31.5">
      <c r="A9" s="298"/>
      <c r="B9" s="119"/>
      <c r="C9" s="119"/>
      <c r="D9" s="119"/>
      <c r="E9" s="119"/>
      <c r="F9" s="119"/>
      <c r="G9" s="119"/>
      <c r="H9" s="119"/>
      <c r="I9" s="299"/>
      <c r="J9" s="300" t="s">
        <v>536</v>
      </c>
      <c r="L9" s="300" t="s">
        <v>535</v>
      </c>
      <c r="M9" s="335"/>
      <c r="N9" s="294" t="s">
        <v>536</v>
      </c>
      <c r="O9" s="334"/>
      <c r="P9" s="301" t="s">
        <v>535</v>
      </c>
      <c r="Q9" s="7"/>
    </row>
    <row r="10" spans="1:17">
      <c r="A10" s="298"/>
      <c r="B10" s="119"/>
      <c r="C10" s="119"/>
      <c r="D10" s="119"/>
      <c r="E10" s="119"/>
      <c r="F10" s="119"/>
      <c r="G10" s="119"/>
      <c r="H10" s="119"/>
      <c r="I10" s="7" t="s">
        <v>3</v>
      </c>
      <c r="J10" s="390" t="s">
        <v>537</v>
      </c>
      <c r="K10" s="390"/>
      <c r="L10" s="390"/>
      <c r="M10" s="334"/>
      <c r="N10" s="388" t="s">
        <v>542</v>
      </c>
      <c r="O10" s="388"/>
      <c r="P10" s="388"/>
    </row>
    <row r="11" spans="1:17">
      <c r="A11" s="298" t="s">
        <v>239</v>
      </c>
      <c r="B11" s="119"/>
      <c r="C11" s="119"/>
      <c r="D11" s="119"/>
      <c r="E11" s="119"/>
      <c r="F11" s="119"/>
      <c r="G11" s="119"/>
      <c r="H11" s="119"/>
      <c r="J11" s="388"/>
      <c r="K11" s="388"/>
      <c r="L11" s="388"/>
      <c r="M11" s="335"/>
      <c r="N11" s="17"/>
      <c r="P11" s="101"/>
    </row>
    <row r="12" spans="1:17">
      <c r="A12" s="4" t="s">
        <v>558</v>
      </c>
      <c r="J12" s="339"/>
      <c r="L12" s="117"/>
      <c r="M12" s="302"/>
      <c r="N12" s="339"/>
      <c r="P12" s="101"/>
    </row>
    <row r="13" spans="1:17">
      <c r="B13" s="4" t="s">
        <v>242</v>
      </c>
      <c r="E13" s="122"/>
      <c r="J13" s="4"/>
      <c r="K13" s="4"/>
      <c r="M13" s="123"/>
      <c r="N13" s="17"/>
      <c r="O13" s="303"/>
      <c r="P13" s="101"/>
    </row>
    <row r="14" spans="1:17">
      <c r="C14" s="4" t="s">
        <v>243</v>
      </c>
      <c r="I14" s="126">
        <v>12</v>
      </c>
      <c r="J14" s="127">
        <v>2344222</v>
      </c>
      <c r="K14" s="304"/>
      <c r="L14" s="127">
        <v>1685599</v>
      </c>
      <c r="M14" s="302"/>
      <c r="N14" s="101">
        <v>1115924</v>
      </c>
      <c r="P14" s="101">
        <v>720143</v>
      </c>
    </row>
    <row r="15" spans="1:17">
      <c r="B15" s="4" t="s">
        <v>240</v>
      </c>
      <c r="I15" s="291"/>
      <c r="J15" s="128">
        <v>356547</v>
      </c>
      <c r="K15" s="304"/>
      <c r="L15" s="128">
        <v>486920</v>
      </c>
      <c r="M15" s="129"/>
      <c r="N15" s="101">
        <v>186246</v>
      </c>
      <c r="O15" s="303"/>
      <c r="P15" s="101">
        <v>235105</v>
      </c>
    </row>
    <row r="16" spans="1:17" ht="16.5" thickBot="1">
      <c r="B16" s="4" t="s">
        <v>241</v>
      </c>
      <c r="I16" s="291"/>
      <c r="J16" s="305">
        <v>228465</v>
      </c>
      <c r="K16" s="304"/>
      <c r="L16" s="305">
        <v>111247</v>
      </c>
      <c r="M16" s="129"/>
      <c r="N16" s="306">
        <v>137824</v>
      </c>
      <c r="O16" s="303"/>
      <c r="P16" s="306">
        <v>59224</v>
      </c>
    </row>
    <row r="17" spans="1:21" ht="18" customHeight="1">
      <c r="B17" s="4" t="s">
        <v>524</v>
      </c>
      <c r="C17" s="307"/>
      <c r="D17" s="307"/>
      <c r="I17" s="291" t="s">
        <v>545</v>
      </c>
      <c r="J17" s="127">
        <v>2929234</v>
      </c>
      <c r="K17" s="304"/>
      <c r="L17" s="127">
        <v>2283766</v>
      </c>
      <c r="M17" s="127"/>
      <c r="N17" s="101">
        <v>1439994</v>
      </c>
      <c r="O17" s="303"/>
      <c r="P17" s="101">
        <v>1014472</v>
      </c>
    </row>
    <row r="18" spans="1:21">
      <c r="C18" s="307"/>
      <c r="D18" s="307"/>
      <c r="I18" s="291"/>
      <c r="J18" s="127"/>
      <c r="K18" s="304"/>
      <c r="L18" s="127"/>
      <c r="M18" s="127"/>
      <c r="N18" s="101"/>
      <c r="O18" s="303"/>
      <c r="P18" s="101"/>
    </row>
    <row r="19" spans="1:21">
      <c r="B19" s="4" t="s">
        <v>24</v>
      </c>
      <c r="I19" s="291">
        <v>22</v>
      </c>
      <c r="J19" s="128">
        <v>452113</v>
      </c>
      <c r="K19" s="304"/>
      <c r="L19" s="128">
        <v>513801</v>
      </c>
      <c r="M19" s="123"/>
      <c r="N19" s="134">
        <v>379869.13</v>
      </c>
      <c r="O19" s="303"/>
      <c r="P19" s="101">
        <v>308603</v>
      </c>
    </row>
    <row r="20" spans="1:21" ht="16.5" thickBot="1">
      <c r="B20" s="4" t="s">
        <v>25</v>
      </c>
      <c r="I20" s="291" t="s">
        <v>546</v>
      </c>
      <c r="J20" s="306">
        <v>250107</v>
      </c>
      <c r="K20" s="304"/>
      <c r="L20" s="305">
        <v>404994</v>
      </c>
      <c r="M20" s="123"/>
      <c r="N20" s="341">
        <v>213276.86999999994</v>
      </c>
      <c r="O20" s="303"/>
      <c r="P20" s="306">
        <v>239017</v>
      </c>
    </row>
    <row r="21" spans="1:21">
      <c r="A21" s="4" t="s">
        <v>525</v>
      </c>
      <c r="C21" s="307"/>
      <c r="D21" s="307"/>
      <c r="I21" s="291"/>
      <c r="J21" s="4"/>
      <c r="K21" s="4"/>
      <c r="M21" s="127"/>
      <c r="N21" s="101"/>
      <c r="O21" s="303"/>
      <c r="P21" s="129"/>
    </row>
    <row r="22" spans="1:21">
      <c r="B22" s="4" t="s">
        <v>511</v>
      </c>
      <c r="C22" s="307"/>
      <c r="D22" s="307"/>
      <c r="I22" s="291"/>
      <c r="J22" s="127">
        <v>3631454</v>
      </c>
      <c r="K22" s="304"/>
      <c r="L22" s="127">
        <v>3202561</v>
      </c>
      <c r="M22" s="127">
        <v>0</v>
      </c>
      <c r="N22" s="308">
        <v>2033140</v>
      </c>
      <c r="O22" s="127">
        <v>0</v>
      </c>
      <c r="P22" s="127">
        <v>1562092</v>
      </c>
    </row>
    <row r="23" spans="1:21" ht="6.75" customHeight="1">
      <c r="C23" s="307"/>
      <c r="D23" s="307"/>
      <c r="I23" s="291"/>
      <c r="J23" s="127"/>
      <c r="K23" s="304"/>
      <c r="L23" s="127"/>
      <c r="M23" s="127"/>
      <c r="N23" s="101"/>
      <c r="O23" s="303"/>
      <c r="P23" s="129"/>
    </row>
    <row r="24" spans="1:21">
      <c r="A24" s="4" t="s">
        <v>22</v>
      </c>
      <c r="C24" s="307"/>
      <c r="D24" s="307"/>
      <c r="I24" s="291"/>
      <c r="J24" s="127"/>
      <c r="K24" s="304"/>
      <c r="L24" s="127"/>
      <c r="M24" s="127"/>
      <c r="N24" s="101"/>
      <c r="O24" s="303"/>
      <c r="P24" s="118"/>
    </row>
    <row r="25" spans="1:21">
      <c r="A25" s="122"/>
      <c r="B25" s="4" t="s">
        <v>15</v>
      </c>
      <c r="C25" s="307"/>
      <c r="D25" s="307"/>
      <c r="I25" s="291" t="s">
        <v>545</v>
      </c>
      <c r="J25" s="127">
        <v>1512</v>
      </c>
      <c r="K25" s="304"/>
      <c r="L25" s="127">
        <v>2014</v>
      </c>
      <c r="M25" s="129"/>
      <c r="N25" s="101">
        <v>723</v>
      </c>
      <c r="O25" s="303"/>
      <c r="P25" s="129">
        <v>977</v>
      </c>
    </row>
    <row r="26" spans="1:21">
      <c r="A26" s="122"/>
      <c r="C26" s="307"/>
      <c r="D26" s="307"/>
      <c r="I26" s="354"/>
      <c r="J26" s="127"/>
      <c r="K26" s="304"/>
      <c r="L26" s="127"/>
      <c r="M26" s="129"/>
      <c r="N26" s="101"/>
      <c r="O26" s="303"/>
      <c r="P26" s="129"/>
    </row>
    <row r="27" spans="1:21">
      <c r="A27" s="4" t="s">
        <v>568</v>
      </c>
      <c r="C27" s="307"/>
      <c r="D27" s="307"/>
      <c r="I27" s="291"/>
      <c r="J27" s="127">
        <v>770</v>
      </c>
      <c r="K27" s="304"/>
      <c r="L27" s="127" t="s">
        <v>7</v>
      </c>
      <c r="M27" s="129"/>
      <c r="N27" s="101" t="s">
        <v>7</v>
      </c>
      <c r="O27" s="303"/>
      <c r="P27" s="101" t="s">
        <v>7</v>
      </c>
    </row>
    <row r="28" spans="1:21">
      <c r="A28" s="122"/>
      <c r="C28" s="307"/>
      <c r="D28" s="307"/>
      <c r="I28" s="354"/>
      <c r="J28" s="127"/>
      <c r="K28" s="304"/>
      <c r="L28" s="127"/>
      <c r="M28" s="129"/>
      <c r="N28" s="101"/>
      <c r="O28" s="303"/>
      <c r="P28" s="101"/>
    </row>
    <row r="29" spans="1:21">
      <c r="A29" s="4" t="s">
        <v>510</v>
      </c>
      <c r="I29" s="291"/>
      <c r="J29" s="127"/>
      <c r="K29" s="304"/>
      <c r="L29" s="127"/>
      <c r="M29" s="129"/>
      <c r="N29" s="101"/>
      <c r="O29" s="303"/>
      <c r="P29" s="101"/>
      <c r="Q29" s="129"/>
      <c r="R29" s="125"/>
    </row>
    <row r="30" spans="1:21" ht="16.5" thickBot="1">
      <c r="B30" s="4" t="s">
        <v>23</v>
      </c>
      <c r="I30" s="291" t="s">
        <v>547</v>
      </c>
      <c r="J30" s="305">
        <v>1118840</v>
      </c>
      <c r="K30" s="304"/>
      <c r="L30" s="305">
        <v>1322045</v>
      </c>
      <c r="M30" s="123"/>
      <c r="N30" s="306">
        <v>593525</v>
      </c>
      <c r="O30" s="303"/>
      <c r="P30" s="306">
        <v>737750</v>
      </c>
      <c r="Q30" s="123"/>
      <c r="R30" s="125"/>
      <c r="U30" s="125"/>
    </row>
    <row r="31" spans="1:21">
      <c r="A31" s="122"/>
      <c r="C31" s="307"/>
      <c r="D31" s="307"/>
      <c r="I31" s="291"/>
      <c r="J31" s="127"/>
      <c r="K31" s="304"/>
      <c r="L31" s="127"/>
      <c r="M31" s="129"/>
      <c r="N31" s="101"/>
      <c r="O31" s="303"/>
      <c r="P31" s="118"/>
      <c r="Q31" s="129"/>
      <c r="R31" s="125"/>
      <c r="S31" s="7"/>
    </row>
    <row r="32" spans="1:21" ht="15.75" customHeight="1">
      <c r="A32" s="4" t="s">
        <v>560</v>
      </c>
      <c r="C32" s="307"/>
      <c r="D32" s="307"/>
      <c r="I32" s="291"/>
      <c r="J32" s="127"/>
      <c r="K32" s="304"/>
      <c r="L32" s="127"/>
      <c r="M32" s="127"/>
      <c r="N32" s="101"/>
      <c r="O32" s="303"/>
      <c r="P32" s="118"/>
      <c r="Q32" s="127"/>
      <c r="R32" s="125"/>
      <c r="S32" s="121"/>
    </row>
    <row r="33" spans="1:22" ht="16.5" thickBot="1">
      <c r="B33" s="4" t="s">
        <v>561</v>
      </c>
      <c r="I33" s="291"/>
      <c r="J33" s="305">
        <v>2511872</v>
      </c>
      <c r="K33" s="127"/>
      <c r="L33" s="305">
        <v>1878502</v>
      </c>
      <c r="M33" s="127"/>
      <c r="N33" s="305">
        <v>1438892</v>
      </c>
      <c r="O33" s="308"/>
      <c r="P33" s="309">
        <v>823365</v>
      </c>
      <c r="Q33" s="127"/>
      <c r="R33" s="125"/>
      <c r="S33" s="117"/>
    </row>
    <row r="34" spans="1:22">
      <c r="A34" s="122"/>
      <c r="I34" s="291"/>
      <c r="J34" s="127"/>
      <c r="K34" s="304"/>
      <c r="L34" s="127"/>
      <c r="M34" s="127"/>
      <c r="N34" s="101"/>
      <c r="O34" s="303"/>
      <c r="P34" s="310"/>
      <c r="Q34" s="127"/>
      <c r="R34" s="125"/>
      <c r="S34" s="124"/>
      <c r="V34" s="125"/>
    </row>
    <row r="35" spans="1:22">
      <c r="A35" s="4" t="s">
        <v>513</v>
      </c>
      <c r="B35" s="122"/>
      <c r="C35" s="122"/>
      <c r="D35" s="122"/>
      <c r="E35" s="122"/>
      <c r="F35" s="122"/>
      <c r="G35" s="122"/>
      <c r="H35" s="122"/>
      <c r="J35" s="123"/>
      <c r="K35" s="304"/>
      <c r="L35" s="123"/>
      <c r="M35" s="123"/>
      <c r="N35" s="118"/>
      <c r="O35" s="303"/>
      <c r="P35" s="118"/>
      <c r="Q35" s="123"/>
      <c r="R35" s="125"/>
      <c r="S35" s="117"/>
      <c r="T35" s="125"/>
    </row>
    <row r="36" spans="1:22" hidden="1">
      <c r="B36" s="4" t="s">
        <v>512</v>
      </c>
      <c r="I36" s="291"/>
      <c r="J36" s="308" t="s">
        <v>7</v>
      </c>
      <c r="K36" s="304"/>
      <c r="L36" s="303" t="s">
        <v>7</v>
      </c>
      <c r="M36" s="123"/>
      <c r="N36" s="342"/>
      <c r="O36" s="303"/>
      <c r="P36" s="311"/>
      <c r="Q36" s="123"/>
      <c r="R36" s="125"/>
      <c r="S36" s="130"/>
      <c r="T36" s="125"/>
      <c r="V36" s="125"/>
    </row>
    <row r="37" spans="1:22" ht="16.5" thickBot="1">
      <c r="B37" s="4" t="s">
        <v>563</v>
      </c>
      <c r="I37" s="291">
        <v>22</v>
      </c>
      <c r="J37" s="312">
        <v>8586</v>
      </c>
      <c r="K37" s="304"/>
      <c r="L37" s="312">
        <v>78577</v>
      </c>
      <c r="M37" s="133"/>
      <c r="N37" s="309">
        <v>1363</v>
      </c>
      <c r="O37" s="303"/>
      <c r="P37" s="306">
        <v>76771</v>
      </c>
      <c r="Q37" s="133"/>
      <c r="R37" s="125"/>
      <c r="S37" s="130"/>
      <c r="T37" s="125"/>
      <c r="V37" s="125"/>
    </row>
    <row r="38" spans="1:22" ht="18" customHeight="1">
      <c r="B38" s="4" t="s">
        <v>233</v>
      </c>
      <c r="J38" s="133"/>
      <c r="K38" s="304"/>
      <c r="L38" s="133"/>
      <c r="M38" s="133"/>
      <c r="N38" s="310"/>
      <c r="O38" s="303"/>
      <c r="P38" s="134"/>
      <c r="Q38" s="133"/>
      <c r="R38" s="125"/>
      <c r="S38" s="127"/>
      <c r="T38" s="125"/>
    </row>
    <row r="39" spans="1:22" ht="16.5" thickBot="1">
      <c r="B39" s="4" t="s">
        <v>215</v>
      </c>
      <c r="I39" s="291"/>
      <c r="J39" s="313">
        <v>2520458</v>
      </c>
      <c r="K39" s="304"/>
      <c r="L39" s="313">
        <v>1957079</v>
      </c>
      <c r="M39" s="123"/>
      <c r="N39" s="313">
        <v>1440255</v>
      </c>
      <c r="O39" s="303"/>
      <c r="P39" s="306">
        <v>900136</v>
      </c>
      <c r="Q39" s="123"/>
      <c r="R39" s="125"/>
      <c r="S39" s="127"/>
      <c r="T39" s="125"/>
    </row>
    <row r="40" spans="1:22">
      <c r="I40" s="291"/>
      <c r="J40" s="132"/>
      <c r="K40" s="304"/>
      <c r="L40" s="132"/>
      <c r="M40" s="123"/>
      <c r="N40" s="311"/>
      <c r="O40" s="303"/>
      <c r="P40" s="134"/>
      <c r="Q40" s="132"/>
      <c r="R40" s="125"/>
      <c r="S40" s="132"/>
      <c r="T40" s="125"/>
    </row>
    <row r="41" spans="1:22">
      <c r="A41" s="4" t="s">
        <v>27</v>
      </c>
      <c r="B41" s="122"/>
      <c r="C41" s="122"/>
      <c r="D41" s="122"/>
      <c r="E41" s="122"/>
      <c r="F41" s="122"/>
      <c r="G41" s="122"/>
      <c r="H41" s="122"/>
      <c r="I41" s="291"/>
      <c r="J41" s="128"/>
      <c r="K41" s="304"/>
      <c r="L41" s="128"/>
      <c r="M41" s="127"/>
      <c r="N41" s="134"/>
      <c r="O41" s="303"/>
      <c r="P41" s="134"/>
      <c r="Q41" s="128"/>
      <c r="R41" s="125"/>
      <c r="S41" s="132"/>
      <c r="T41" s="125"/>
    </row>
    <row r="42" spans="1:22">
      <c r="A42" s="122"/>
      <c r="B42" s="4" t="s">
        <v>244</v>
      </c>
      <c r="C42" s="122"/>
      <c r="D42" s="122"/>
      <c r="E42" s="122"/>
      <c r="F42" s="122"/>
      <c r="G42" s="122"/>
      <c r="H42" s="122"/>
      <c r="I42" s="291" t="s">
        <v>548</v>
      </c>
      <c r="J42" s="128">
        <v>946707</v>
      </c>
      <c r="K42" s="304"/>
      <c r="L42" s="128">
        <v>1087176</v>
      </c>
      <c r="M42" s="127"/>
      <c r="N42" s="134">
        <v>495381</v>
      </c>
      <c r="O42" s="303"/>
      <c r="P42" s="134">
        <v>488697</v>
      </c>
      <c r="Q42" s="128"/>
      <c r="R42" s="125"/>
      <c r="S42" s="127"/>
      <c r="T42" s="125"/>
    </row>
    <row r="43" spans="1:22">
      <c r="A43" s="122"/>
      <c r="B43" s="97" t="s">
        <v>29</v>
      </c>
      <c r="C43" s="122"/>
      <c r="D43" s="122"/>
      <c r="E43" s="122"/>
      <c r="F43" s="122"/>
      <c r="G43" s="122"/>
      <c r="H43" s="122"/>
      <c r="I43" s="291"/>
      <c r="J43" s="128">
        <v>17397</v>
      </c>
      <c r="K43" s="304"/>
      <c r="L43" s="128">
        <v>57651</v>
      </c>
      <c r="M43" s="127"/>
      <c r="N43" s="134">
        <v>11285.720000000001</v>
      </c>
      <c r="O43" s="303"/>
      <c r="P43" s="134">
        <v>41565</v>
      </c>
      <c r="Q43" s="128"/>
      <c r="R43" s="125"/>
      <c r="S43" s="127"/>
      <c r="T43" s="125"/>
    </row>
    <row r="44" spans="1:22">
      <c r="B44" s="4" t="s">
        <v>30</v>
      </c>
      <c r="I44" s="291"/>
      <c r="J44" s="128">
        <v>30000</v>
      </c>
      <c r="K44" s="304"/>
      <c r="L44" s="128">
        <v>30000</v>
      </c>
      <c r="M44" s="127"/>
      <c r="N44" s="134">
        <v>15000</v>
      </c>
      <c r="O44" s="303"/>
      <c r="P44" s="134">
        <v>15000</v>
      </c>
      <c r="Q44" s="128"/>
      <c r="R44" s="125"/>
      <c r="S44" s="127"/>
      <c r="T44" s="125"/>
    </row>
    <row r="45" spans="1:22">
      <c r="B45" s="4" t="s">
        <v>31</v>
      </c>
      <c r="I45" s="291"/>
      <c r="J45" s="128">
        <v>83150</v>
      </c>
      <c r="K45" s="304"/>
      <c r="L45" s="128">
        <v>86789</v>
      </c>
      <c r="M45" s="127"/>
      <c r="N45" s="134">
        <v>37218.909999999996</v>
      </c>
      <c r="O45" s="303"/>
      <c r="P45" s="134">
        <v>52335</v>
      </c>
      <c r="Q45" s="128"/>
      <c r="R45" s="125"/>
      <c r="S45" s="127"/>
      <c r="T45" s="125"/>
    </row>
    <row r="46" spans="1:22">
      <c r="B46" s="4" t="s">
        <v>32</v>
      </c>
      <c r="I46" s="291"/>
      <c r="J46" s="128">
        <v>153904</v>
      </c>
      <c r="K46" s="304"/>
      <c r="L46" s="128">
        <v>287721</v>
      </c>
      <c r="M46" s="127"/>
      <c r="N46" s="134">
        <v>74528</v>
      </c>
      <c r="O46" s="303"/>
      <c r="P46" s="134">
        <v>138996</v>
      </c>
      <c r="Q46" s="128"/>
      <c r="R46" s="125"/>
      <c r="S46" s="129"/>
      <c r="T46" s="125"/>
    </row>
    <row r="47" spans="1:22">
      <c r="B47" s="68" t="s">
        <v>33</v>
      </c>
      <c r="I47" s="291">
        <v>17</v>
      </c>
      <c r="J47" s="128">
        <v>150576</v>
      </c>
      <c r="K47" s="304"/>
      <c r="L47" s="128">
        <v>150576</v>
      </c>
      <c r="M47" s="15"/>
      <c r="N47" s="134">
        <v>75288</v>
      </c>
      <c r="O47" s="303"/>
      <c r="P47" s="134">
        <v>75288</v>
      </c>
      <c r="Q47" s="15"/>
      <c r="R47" s="125"/>
      <c r="S47" s="129"/>
      <c r="T47" s="125"/>
    </row>
    <row r="48" spans="1:22">
      <c r="B48" s="4" t="s">
        <v>34</v>
      </c>
      <c r="I48" s="291" t="s">
        <v>549</v>
      </c>
      <c r="J48" s="128">
        <v>125245</v>
      </c>
      <c r="K48" s="304"/>
      <c r="L48" s="128">
        <v>123483</v>
      </c>
      <c r="M48" s="127"/>
      <c r="N48" s="134">
        <v>62603</v>
      </c>
      <c r="O48" s="303"/>
      <c r="P48" s="134">
        <v>61921</v>
      </c>
      <c r="Q48" s="128"/>
      <c r="R48" s="125"/>
      <c r="S48" s="129"/>
      <c r="T48" s="125"/>
    </row>
    <row r="49" spans="1:20">
      <c r="B49" s="4" t="s">
        <v>35</v>
      </c>
      <c r="I49" s="291"/>
      <c r="J49" s="128">
        <v>6745</v>
      </c>
      <c r="K49" s="304"/>
      <c r="L49" s="128">
        <v>16235</v>
      </c>
      <c r="M49" s="127"/>
      <c r="N49" s="134">
        <v>4479</v>
      </c>
      <c r="O49" s="303"/>
      <c r="P49" s="134">
        <v>6163</v>
      </c>
      <c r="Q49" s="128"/>
      <c r="R49" s="125"/>
      <c r="S49" s="129"/>
      <c r="T49" s="125"/>
    </row>
    <row r="50" spans="1:20" ht="16.5" thickBot="1">
      <c r="B50" s="4" t="s">
        <v>36</v>
      </c>
      <c r="I50" s="291" t="s">
        <v>564</v>
      </c>
      <c r="J50" s="306">
        <v>303111</v>
      </c>
      <c r="K50" s="135"/>
      <c r="L50" s="305">
        <v>352142</v>
      </c>
      <c r="M50" s="15"/>
      <c r="N50" s="306">
        <v>140072.65999999997</v>
      </c>
      <c r="O50" s="308"/>
      <c r="P50" s="306">
        <v>141552</v>
      </c>
      <c r="Q50" s="15"/>
      <c r="R50" s="125"/>
      <c r="T50" s="125"/>
    </row>
    <row r="51" spans="1:20">
      <c r="I51" s="291"/>
      <c r="J51" s="127"/>
      <c r="K51" s="135"/>
      <c r="L51" s="127"/>
      <c r="M51" s="127"/>
      <c r="N51" s="101"/>
      <c r="O51" s="308"/>
      <c r="P51" s="118"/>
      <c r="Q51" s="127"/>
      <c r="R51" s="125"/>
      <c r="T51" s="125"/>
    </row>
    <row r="52" spans="1:20" ht="16.5" thickBot="1">
      <c r="B52" s="4" t="s">
        <v>37</v>
      </c>
      <c r="E52" s="111"/>
      <c r="F52" s="111"/>
      <c r="G52" s="111"/>
      <c r="H52" s="111"/>
      <c r="I52" s="293">
        <v>22</v>
      </c>
      <c r="J52" s="306">
        <v>1816835</v>
      </c>
      <c r="K52" s="304"/>
      <c r="L52" s="306">
        <v>2191773</v>
      </c>
      <c r="M52" s="101"/>
      <c r="N52" s="306">
        <v>915856.29</v>
      </c>
      <c r="O52" s="303"/>
      <c r="P52" s="314">
        <v>1021517</v>
      </c>
      <c r="Q52" s="101"/>
      <c r="R52" s="125"/>
    </row>
    <row r="53" spans="1:20">
      <c r="E53" s="111"/>
      <c r="F53" s="111"/>
      <c r="G53" s="111"/>
      <c r="H53" s="111"/>
      <c r="I53" s="111"/>
      <c r="J53" s="127"/>
      <c r="K53" s="304"/>
      <c r="L53" s="127"/>
      <c r="M53" s="127"/>
      <c r="N53" s="101"/>
      <c r="O53" s="303"/>
      <c r="P53" s="101"/>
      <c r="Q53" s="127"/>
      <c r="R53" s="125"/>
    </row>
    <row r="54" spans="1:20">
      <c r="A54" s="4" t="s">
        <v>247</v>
      </c>
      <c r="B54" s="122"/>
      <c r="C54" s="122"/>
      <c r="E54" s="291"/>
      <c r="I54" s="291"/>
      <c r="J54" s="136">
        <v>703623</v>
      </c>
      <c r="K54" s="304"/>
      <c r="L54" s="136">
        <v>-234694</v>
      </c>
      <c r="M54" s="136"/>
      <c r="N54" s="136">
        <v>524398.71</v>
      </c>
      <c r="O54" s="303"/>
      <c r="P54" s="101">
        <v>-121381</v>
      </c>
      <c r="Q54" s="136"/>
      <c r="R54" s="125"/>
    </row>
    <row r="55" spans="1:20">
      <c r="A55" s="122"/>
      <c r="B55" s="122"/>
      <c r="E55" s="291"/>
      <c r="I55" s="291"/>
      <c r="J55" s="123"/>
      <c r="K55" s="304"/>
      <c r="L55" s="123"/>
      <c r="M55" s="123"/>
      <c r="N55" s="118"/>
      <c r="O55" s="303"/>
      <c r="P55" s="138"/>
      <c r="Q55" s="123"/>
      <c r="R55" s="125"/>
    </row>
    <row r="56" spans="1:20" ht="16.5" thickBot="1">
      <c r="A56" s="139" t="s">
        <v>38</v>
      </c>
      <c r="B56" s="139"/>
      <c r="C56" s="139"/>
      <c r="D56" s="139"/>
      <c r="E56" s="139"/>
      <c r="F56" s="139"/>
      <c r="G56" s="139"/>
      <c r="H56" s="139"/>
      <c r="I56" s="291" t="s">
        <v>544</v>
      </c>
      <c r="J56" s="314">
        <v>58648</v>
      </c>
      <c r="K56" s="304"/>
      <c r="L56" s="314">
        <v>1295</v>
      </c>
      <c r="M56" s="129"/>
      <c r="N56" s="306">
        <v>20455</v>
      </c>
      <c r="O56" s="303"/>
      <c r="P56" s="315">
        <v>1295</v>
      </c>
      <c r="Q56" s="140"/>
      <c r="R56" s="125"/>
    </row>
    <row r="57" spans="1:20">
      <c r="I57" s="291"/>
      <c r="J57" s="127"/>
      <c r="K57" s="304"/>
      <c r="L57" s="127"/>
      <c r="M57" s="127"/>
      <c r="N57" s="101"/>
      <c r="O57" s="303"/>
      <c r="P57" s="125"/>
      <c r="Q57" s="127"/>
    </row>
    <row r="58" spans="1:20" ht="16.5" thickBot="1">
      <c r="A58" s="4" t="s">
        <v>517</v>
      </c>
      <c r="B58" s="2"/>
      <c r="I58" s="291">
        <v>22</v>
      </c>
      <c r="J58" s="306">
        <v>644975</v>
      </c>
      <c r="K58" s="128"/>
      <c r="L58" s="306">
        <v>-235989</v>
      </c>
      <c r="M58" s="101"/>
      <c r="N58" s="306">
        <v>503943.70999999996</v>
      </c>
      <c r="O58" s="316"/>
      <c r="P58" s="306">
        <v>-122676</v>
      </c>
      <c r="Q58" s="101"/>
    </row>
    <row r="59" spans="1:20">
      <c r="F59" s="122"/>
      <c r="I59" s="291"/>
      <c r="J59" s="134"/>
      <c r="K59" s="141"/>
      <c r="L59" s="138"/>
      <c r="M59" s="317"/>
      <c r="N59" s="134"/>
      <c r="O59" s="141"/>
      <c r="Q59" s="138"/>
    </row>
    <row r="60" spans="1:20">
      <c r="A60" s="4" t="s">
        <v>572</v>
      </c>
      <c r="F60" s="122"/>
      <c r="I60" s="291"/>
      <c r="J60" s="316"/>
      <c r="K60" s="141"/>
      <c r="N60" s="134"/>
      <c r="O60" s="141"/>
    </row>
    <row r="61" spans="1:20">
      <c r="F61" s="122"/>
      <c r="I61" s="66"/>
      <c r="J61" s="142"/>
      <c r="K61" s="141"/>
      <c r="L61" s="125"/>
      <c r="N61" s="131"/>
      <c r="O61" s="141"/>
      <c r="P61" s="66"/>
    </row>
    <row r="62" spans="1:20">
      <c r="F62" s="122"/>
      <c r="I62" s="66"/>
      <c r="J62" s="131"/>
      <c r="K62" s="141"/>
      <c r="N62" s="131"/>
      <c r="O62" s="141"/>
    </row>
    <row r="63" spans="1:20">
      <c r="F63" s="122"/>
      <c r="I63" s="66"/>
      <c r="J63" s="131"/>
      <c r="K63" s="141"/>
      <c r="N63" s="131"/>
      <c r="O63" s="141"/>
      <c r="P63" s="143"/>
    </row>
    <row r="64" spans="1:20">
      <c r="B64" s="144"/>
      <c r="C64" s="144"/>
      <c r="D64" s="144"/>
      <c r="E64" s="144"/>
      <c r="F64" s="145"/>
      <c r="G64" s="146"/>
      <c r="H64" s="147"/>
      <c r="I64" s="148"/>
      <c r="J64" s="149"/>
      <c r="K64" s="150"/>
      <c r="N64" s="149"/>
      <c r="O64" s="150"/>
      <c r="P64" s="119"/>
    </row>
    <row r="65" spans="1:17">
      <c r="A65" s="391"/>
      <c r="B65" s="391"/>
      <c r="C65" s="391"/>
      <c r="D65" s="391"/>
      <c r="E65" s="391"/>
      <c r="F65" s="391"/>
      <c r="G65" s="391"/>
      <c r="H65" s="391"/>
      <c r="I65" s="391"/>
      <c r="J65" s="391"/>
      <c r="K65" s="391"/>
      <c r="L65" s="391"/>
      <c r="M65" s="126"/>
      <c r="N65" s="151"/>
      <c r="O65" s="66"/>
      <c r="P65" s="119"/>
      <c r="Q65" s="66"/>
    </row>
    <row r="66" spans="1:17">
      <c r="A66" s="150"/>
      <c r="B66" s="150"/>
      <c r="C66" s="150"/>
      <c r="D66" s="150"/>
      <c r="E66" s="150"/>
      <c r="F66" s="150"/>
      <c r="G66" s="150"/>
      <c r="H66" s="150"/>
      <c r="I66" s="150"/>
      <c r="P66" s="143"/>
    </row>
    <row r="67" spans="1:17">
      <c r="A67" s="387"/>
      <c r="B67" s="387"/>
      <c r="C67" s="387"/>
      <c r="D67" s="387"/>
      <c r="E67" s="387"/>
      <c r="F67" s="387"/>
      <c r="G67" s="387"/>
      <c r="H67" s="387"/>
      <c r="I67" s="387"/>
      <c r="J67" s="387"/>
      <c r="K67" s="387"/>
      <c r="L67" s="387"/>
      <c r="M67" s="143"/>
      <c r="N67" s="152"/>
      <c r="O67" s="143"/>
      <c r="P67" s="143"/>
      <c r="Q67" s="143"/>
    </row>
    <row r="68" spans="1:17">
      <c r="A68" s="119"/>
      <c r="B68" s="119"/>
      <c r="C68" s="119"/>
      <c r="D68" s="119"/>
      <c r="E68" s="119"/>
      <c r="F68" s="119"/>
      <c r="G68" s="119"/>
      <c r="H68" s="119"/>
      <c r="I68" s="119"/>
      <c r="J68" s="137"/>
      <c r="L68" s="119"/>
      <c r="N68" s="137"/>
      <c r="P68" s="143"/>
      <c r="Q68" s="119"/>
    </row>
    <row r="69" spans="1:17">
      <c r="A69" s="119"/>
      <c r="B69" s="119"/>
      <c r="C69" s="119"/>
      <c r="D69" s="119"/>
      <c r="E69" s="119"/>
      <c r="F69" s="119"/>
      <c r="G69" s="119"/>
      <c r="H69" s="119"/>
      <c r="I69" s="119"/>
      <c r="J69" s="137"/>
      <c r="L69" s="119"/>
      <c r="N69" s="137"/>
      <c r="P69" s="143"/>
      <c r="Q69" s="119"/>
    </row>
    <row r="75" spans="1:17">
      <c r="L75" s="387"/>
      <c r="M75" s="387"/>
      <c r="N75" s="387"/>
      <c r="O75" s="387"/>
      <c r="P75" s="387"/>
      <c r="Q75" s="387"/>
    </row>
  </sheetData>
  <mergeCells count="7">
    <mergeCell ref="L75:Q75"/>
    <mergeCell ref="J11:L11"/>
    <mergeCell ref="J8:P8"/>
    <mergeCell ref="N10:P10"/>
    <mergeCell ref="J10:L10"/>
    <mergeCell ref="A65:L65"/>
    <mergeCell ref="A67:L67"/>
  </mergeCells>
  <printOptions horizontalCentered="1"/>
  <pageMargins left="0.78740157480314998" right="0.74803149606299202" top="0.47244094488188998" bottom="1.1811023622047201" header="0" footer="0.59055118110236204"/>
  <pageSetup scale="71" orientation="portrait" r:id="rId1"/>
  <headerFooter>
    <oddFooter>&amp;L
&amp;C- 3 -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F51"/>
  <sheetViews>
    <sheetView showGridLines="0" view="pageBreakPreview" topLeftCell="A22" zoomScale="80" zoomScaleNormal="80" zoomScaleSheetLayoutView="80" workbookViewId="0">
      <selection activeCell="J40" sqref="J40"/>
    </sheetView>
  </sheetViews>
  <sheetFormatPr baseColWidth="10" defaultColWidth="13" defaultRowHeight="15.75"/>
  <cols>
    <col min="1" max="1" width="46.42578125" style="174" customWidth="1"/>
    <col min="2" max="2" width="11.28515625" style="190" bestFit="1" customWidth="1"/>
    <col min="3" max="3" width="1.28515625" style="169" customWidth="1"/>
    <col min="4" max="4" width="14" style="190" bestFit="1" customWidth="1"/>
    <col min="5" max="5" width="1.28515625" style="169" customWidth="1"/>
    <col min="6" max="6" width="15" style="190" bestFit="1" customWidth="1"/>
    <col min="7" max="7" width="17.7109375" style="190" hidden="1" customWidth="1"/>
    <col min="8" max="8" width="5.28515625" style="169" hidden="1" customWidth="1"/>
    <col min="9" max="9" width="1.28515625" style="169" customWidth="1"/>
    <col min="10" max="10" width="11.140625" style="169" bestFit="1" customWidth="1"/>
    <col min="11" max="11" width="1.28515625" style="169" customWidth="1"/>
    <col min="12" max="12" width="16" style="190" bestFit="1" customWidth="1"/>
    <col min="13" max="13" width="1.28515625" style="169" customWidth="1"/>
    <col min="14" max="14" width="14.5703125" style="169" bestFit="1" customWidth="1"/>
    <col min="15" max="15" width="1.28515625" style="169" customWidth="1"/>
    <col min="16" max="16" width="15" style="190" bestFit="1" customWidth="1"/>
    <col min="17" max="17" width="15" style="162" customWidth="1"/>
    <col min="18" max="18" width="13" style="162"/>
    <col min="19" max="19" width="13.85546875" style="162" bestFit="1" customWidth="1"/>
    <col min="20" max="16384" width="13" style="162"/>
  </cols>
  <sheetData>
    <row r="1" spans="1:32" s="158" customFormat="1" ht="19.5">
      <c r="A1" s="374" t="s">
        <v>0</v>
      </c>
      <c r="B1" s="374"/>
      <c r="C1" s="375"/>
      <c r="D1" s="375"/>
      <c r="E1" s="318"/>
      <c r="F1" s="318"/>
      <c r="G1" s="318"/>
      <c r="H1" s="318"/>
      <c r="I1" s="318"/>
      <c r="J1" s="318"/>
      <c r="K1" s="318"/>
      <c r="L1" s="319"/>
      <c r="M1" s="318"/>
      <c r="N1" s="320"/>
      <c r="O1" s="251"/>
      <c r="P1" s="252"/>
      <c r="Q1" s="119"/>
      <c r="R1" s="157"/>
      <c r="T1" s="159"/>
      <c r="V1" s="160"/>
      <c r="W1" s="112"/>
      <c r="X1" s="112"/>
      <c r="Y1" s="119"/>
      <c r="Z1" s="157"/>
      <c r="AB1" s="159"/>
      <c r="AD1" s="160"/>
      <c r="AE1" s="112"/>
      <c r="AF1" s="112"/>
    </row>
    <row r="2" spans="1:32" s="158" customFormat="1" ht="19.5">
      <c r="A2" s="376" t="s">
        <v>1</v>
      </c>
      <c r="B2" s="374"/>
      <c r="C2" s="375"/>
      <c r="D2" s="375"/>
      <c r="E2" s="318"/>
      <c r="F2" s="318"/>
      <c r="G2" s="318"/>
      <c r="H2" s="318"/>
      <c r="I2" s="318"/>
      <c r="J2" s="318"/>
      <c r="K2" s="318"/>
      <c r="L2" s="319"/>
      <c r="M2" s="318"/>
      <c r="N2" s="320"/>
      <c r="O2" s="251"/>
      <c r="P2" s="252"/>
      <c r="Q2" s="119"/>
      <c r="R2" s="157"/>
      <c r="T2" s="159"/>
      <c r="V2" s="160"/>
      <c r="W2" s="112"/>
      <c r="X2" s="112"/>
      <c r="Y2" s="119"/>
      <c r="Z2" s="157"/>
      <c r="AB2" s="159"/>
      <c r="AD2" s="160"/>
      <c r="AE2" s="112"/>
      <c r="AF2" s="112"/>
    </row>
    <row r="3" spans="1:32" s="158" customFormat="1" ht="19.5">
      <c r="A3" s="377"/>
      <c r="B3" s="378"/>
      <c r="C3" s="378"/>
      <c r="D3" s="378"/>
      <c r="E3" s="321"/>
      <c r="F3" s="321"/>
      <c r="G3" s="321"/>
      <c r="H3" s="321"/>
      <c r="I3" s="321"/>
      <c r="J3" s="321"/>
      <c r="K3" s="321"/>
      <c r="L3" s="321"/>
      <c r="M3" s="321"/>
      <c r="N3" s="320"/>
      <c r="O3" s="251"/>
      <c r="P3" s="252"/>
      <c r="Q3" s="119"/>
      <c r="R3" s="157"/>
      <c r="T3" s="159"/>
      <c r="V3" s="160"/>
      <c r="W3" s="112"/>
      <c r="X3" s="112"/>
      <c r="Y3" s="119"/>
      <c r="Z3" s="157"/>
      <c r="AB3" s="159"/>
      <c r="AD3" s="160"/>
      <c r="AE3" s="112"/>
      <c r="AF3" s="112"/>
    </row>
    <row r="4" spans="1:32" s="163" customFormat="1" ht="15.75" customHeight="1">
      <c r="A4" s="379" t="s">
        <v>543</v>
      </c>
      <c r="B4" s="380"/>
      <c r="C4" s="380"/>
      <c r="D4" s="380"/>
      <c r="E4" s="323"/>
      <c r="F4" s="323"/>
      <c r="G4" s="323"/>
      <c r="H4" s="323"/>
      <c r="I4" s="323"/>
      <c r="J4" s="323"/>
      <c r="K4" s="323"/>
      <c r="L4" s="324"/>
      <c r="M4" s="323"/>
      <c r="N4" s="325"/>
      <c r="O4" s="254"/>
      <c r="P4" s="254"/>
      <c r="Q4" s="115"/>
      <c r="R4" s="165"/>
      <c r="V4" s="164"/>
      <c r="W4" s="115"/>
      <c r="X4" s="115"/>
      <c r="Y4" s="115"/>
      <c r="Z4" s="165"/>
      <c r="AD4" s="164"/>
      <c r="AE4" s="115"/>
      <c r="AF4" s="115"/>
    </row>
    <row r="5" spans="1:32" s="166" customFormat="1" ht="16.5" customHeight="1">
      <c r="A5" s="379" t="s">
        <v>556</v>
      </c>
      <c r="B5" s="381"/>
      <c r="C5" s="381"/>
      <c r="D5" s="381"/>
      <c r="E5" s="326"/>
      <c r="F5" s="326"/>
      <c r="G5" s="326"/>
      <c r="H5" s="326"/>
      <c r="I5" s="326"/>
      <c r="J5" s="326"/>
      <c r="K5" s="326"/>
      <c r="L5" s="322"/>
      <c r="M5" s="326"/>
      <c r="N5" s="327"/>
      <c r="O5" s="253"/>
      <c r="P5" s="253"/>
      <c r="Q5" s="114"/>
      <c r="R5" s="168"/>
      <c r="V5" s="167"/>
      <c r="W5" s="114"/>
      <c r="X5" s="114"/>
      <c r="Y5" s="114"/>
      <c r="Z5" s="168"/>
      <c r="AD5" s="167"/>
      <c r="AE5" s="114"/>
      <c r="AF5" s="114"/>
    </row>
    <row r="6" spans="1:32" s="166" customFormat="1" ht="19.5">
      <c r="A6" s="382" t="s">
        <v>2</v>
      </c>
      <c r="B6" s="383"/>
      <c r="C6" s="383"/>
      <c r="D6" s="383"/>
      <c r="E6" s="328"/>
      <c r="F6" s="328"/>
      <c r="G6" s="328"/>
      <c r="H6" s="328"/>
      <c r="I6" s="328"/>
      <c r="J6" s="328"/>
      <c r="K6" s="328"/>
      <c r="L6" s="329"/>
      <c r="M6" s="328"/>
      <c r="N6" s="330"/>
      <c r="O6" s="255"/>
      <c r="P6" s="255"/>
      <c r="Q6" s="114"/>
      <c r="R6" s="168"/>
      <c r="V6" s="167"/>
      <c r="W6" s="114"/>
      <c r="X6" s="114"/>
      <c r="Y6" s="114"/>
      <c r="Z6" s="168"/>
      <c r="AD6" s="167"/>
      <c r="AE6" s="114"/>
      <c r="AF6" s="114"/>
    </row>
    <row r="7" spans="1:32" ht="12.75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9"/>
      <c r="O7" s="258"/>
      <c r="P7" s="258"/>
    </row>
    <row r="8" spans="1:32" s="170" customFormat="1" ht="12.75" customHeight="1">
      <c r="A8" s="260"/>
      <c r="B8" s="261"/>
      <c r="C8" s="261"/>
      <c r="D8" s="261" t="s">
        <v>217</v>
      </c>
      <c r="E8" s="261"/>
      <c r="F8" s="261"/>
      <c r="G8" s="261"/>
      <c r="H8" s="261"/>
      <c r="I8" s="261"/>
      <c r="J8" s="261" t="s">
        <v>42</v>
      </c>
      <c r="K8" s="261"/>
      <c r="L8" s="261"/>
      <c r="M8" s="261"/>
      <c r="N8" s="261"/>
      <c r="O8" s="261"/>
      <c r="P8" s="261"/>
    </row>
    <row r="9" spans="1:32" s="170" customFormat="1" ht="12.75" customHeight="1">
      <c r="A9" s="260"/>
      <c r="B9" s="261" t="s">
        <v>39</v>
      </c>
      <c r="C9" s="261"/>
      <c r="D9" s="262" t="s">
        <v>216</v>
      </c>
      <c r="E9" s="261"/>
      <c r="F9" s="261" t="s">
        <v>40</v>
      </c>
      <c r="G9" s="261" t="s">
        <v>41</v>
      </c>
      <c r="H9" s="261"/>
      <c r="I9" s="261"/>
      <c r="J9" s="261" t="s">
        <v>219</v>
      </c>
      <c r="K9" s="261"/>
      <c r="L9" s="261" t="s">
        <v>43</v>
      </c>
      <c r="M9" s="261"/>
      <c r="N9" s="261" t="s">
        <v>235</v>
      </c>
      <c r="O9" s="261"/>
      <c r="P9" s="261" t="s">
        <v>44</v>
      </c>
    </row>
    <row r="10" spans="1:32" s="170" customFormat="1" ht="12.75" customHeight="1">
      <c r="A10" s="260"/>
      <c r="B10" s="263" t="s">
        <v>45</v>
      </c>
      <c r="C10" s="261"/>
      <c r="D10" s="263" t="s">
        <v>48</v>
      </c>
      <c r="E10" s="261"/>
      <c r="F10" s="263" t="s">
        <v>46</v>
      </c>
      <c r="G10" s="263" t="s">
        <v>47</v>
      </c>
      <c r="H10" s="261"/>
      <c r="I10" s="261"/>
      <c r="J10" s="263" t="s">
        <v>218</v>
      </c>
      <c r="K10" s="261"/>
      <c r="L10" s="263" t="s">
        <v>49</v>
      </c>
      <c r="M10" s="261"/>
      <c r="N10" s="263" t="s">
        <v>234</v>
      </c>
      <c r="O10" s="261"/>
      <c r="P10" s="264" t="s">
        <v>50</v>
      </c>
    </row>
    <row r="11" spans="1:32" s="170" customFormat="1" ht="12.75" customHeight="1">
      <c r="A11" s="260"/>
      <c r="B11" s="265"/>
      <c r="C11" s="261"/>
      <c r="D11" s="265"/>
      <c r="E11" s="261"/>
      <c r="F11" s="265"/>
      <c r="G11" s="265"/>
      <c r="H11" s="261"/>
      <c r="I11" s="261"/>
      <c r="J11" s="261"/>
      <c r="K11" s="261"/>
      <c r="L11" s="265"/>
      <c r="M11" s="261"/>
      <c r="N11" s="261"/>
      <c r="O11" s="261"/>
      <c r="P11" s="265"/>
    </row>
    <row r="12" spans="1:32" s="172" customFormat="1" ht="18" customHeight="1">
      <c r="A12" s="266" t="s">
        <v>515</v>
      </c>
      <c r="B12" s="267">
        <v>150000</v>
      </c>
      <c r="C12" s="267"/>
      <c r="D12" s="268">
        <v>3424730</v>
      </c>
      <c r="E12" s="267"/>
      <c r="F12" s="267">
        <v>15884028</v>
      </c>
      <c r="G12" s="267"/>
      <c r="H12" s="267"/>
      <c r="I12" s="267"/>
      <c r="J12" s="268">
        <v>-2963</v>
      </c>
      <c r="K12" s="267"/>
      <c r="L12" s="269">
        <v>-412598</v>
      </c>
      <c r="M12" s="267"/>
      <c r="N12" s="267">
        <v>19575620</v>
      </c>
      <c r="O12" s="267"/>
      <c r="P12" s="269">
        <v>38618817</v>
      </c>
      <c r="Q12" s="171"/>
    </row>
    <row r="13" spans="1:32" s="172" customFormat="1" ht="18" customHeight="1">
      <c r="A13" s="270"/>
      <c r="B13" s="271"/>
      <c r="C13" s="272"/>
      <c r="D13" s="271"/>
      <c r="E13" s="272"/>
      <c r="F13" s="271"/>
      <c r="G13" s="271"/>
      <c r="H13" s="272"/>
      <c r="I13" s="272"/>
      <c r="J13" s="272"/>
      <c r="K13" s="272"/>
      <c r="L13" s="269"/>
      <c r="M13" s="273"/>
      <c r="N13" s="272"/>
      <c r="O13" s="273"/>
      <c r="P13" s="271"/>
    </row>
    <row r="14" spans="1:32" s="172" customFormat="1" ht="18" customHeight="1">
      <c r="A14" s="270" t="s">
        <v>72</v>
      </c>
      <c r="B14" s="268">
        <v>0</v>
      </c>
      <c r="C14" s="267"/>
      <c r="D14" s="268">
        <v>0</v>
      </c>
      <c r="E14" s="267"/>
      <c r="F14" s="268">
        <v>0</v>
      </c>
      <c r="G14" s="269">
        <v>0</v>
      </c>
      <c r="H14" s="267"/>
      <c r="I14" s="267"/>
      <c r="J14" s="268">
        <v>0</v>
      </c>
      <c r="K14" s="267"/>
      <c r="L14" s="268">
        <v>0</v>
      </c>
      <c r="M14" s="267"/>
      <c r="N14" s="256">
        <v>-235989</v>
      </c>
      <c r="O14" s="267"/>
      <c r="P14" s="269">
        <v>-235989</v>
      </c>
    </row>
    <row r="15" spans="1:32" s="172" customFormat="1" ht="18" customHeight="1">
      <c r="A15" s="274" t="s">
        <v>20</v>
      </c>
      <c r="B15" s="268">
        <v>0</v>
      </c>
      <c r="C15" s="267"/>
      <c r="D15" s="268">
        <v>0</v>
      </c>
      <c r="E15" s="267"/>
      <c r="F15" s="268">
        <v>0</v>
      </c>
      <c r="G15" s="275">
        <v>0</v>
      </c>
      <c r="H15" s="267"/>
      <c r="I15" s="267"/>
      <c r="J15" s="268">
        <v>0</v>
      </c>
      <c r="K15" s="267"/>
      <c r="L15" s="268">
        <v>-2004</v>
      </c>
      <c r="M15" s="267"/>
      <c r="N15" s="268">
        <v>0</v>
      </c>
      <c r="O15" s="267"/>
      <c r="P15" s="268">
        <v>-2004</v>
      </c>
    </row>
    <row r="16" spans="1:32" s="172" customFormat="1" ht="25.5" customHeight="1" thickBot="1">
      <c r="A16" s="266" t="s">
        <v>539</v>
      </c>
      <c r="B16" s="276">
        <v>150000</v>
      </c>
      <c r="C16" s="267"/>
      <c r="D16" s="276">
        <v>3424730</v>
      </c>
      <c r="E16" s="267"/>
      <c r="F16" s="276">
        <v>15884028</v>
      </c>
      <c r="G16" s="267"/>
      <c r="H16" s="267"/>
      <c r="I16" s="267"/>
      <c r="J16" s="276">
        <v>-2963</v>
      </c>
      <c r="K16" s="267"/>
      <c r="L16" s="276">
        <v>-414602</v>
      </c>
      <c r="M16" s="267"/>
      <c r="N16" s="276">
        <v>19339631</v>
      </c>
      <c r="O16" s="267"/>
      <c r="P16" s="276">
        <v>38380824</v>
      </c>
    </row>
    <row r="17" spans="1:19" s="172" customFormat="1" ht="18" customHeight="1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</row>
    <row r="18" spans="1:19" s="172" customFormat="1" ht="18" customHeight="1">
      <c r="A18" s="266" t="s">
        <v>516</v>
      </c>
      <c r="B18" s="267">
        <v>150000</v>
      </c>
      <c r="C18" s="267">
        <v>0</v>
      </c>
      <c r="D18" s="267">
        <v>3424730</v>
      </c>
      <c r="E18" s="267"/>
      <c r="F18" s="267">
        <v>15884028</v>
      </c>
      <c r="G18" s="267" t="e">
        <v>#REF!</v>
      </c>
      <c r="H18" s="267">
        <v>0</v>
      </c>
      <c r="I18" s="267"/>
      <c r="J18" s="267">
        <v>-2963</v>
      </c>
      <c r="K18" s="267"/>
      <c r="L18" s="267">
        <v>-414602</v>
      </c>
      <c r="M18" s="267">
        <v>0</v>
      </c>
      <c r="N18" s="267">
        <v>19669385</v>
      </c>
      <c r="O18" s="267"/>
      <c r="P18" s="269">
        <v>38710578</v>
      </c>
    </row>
    <row r="19" spans="1:19" s="172" customFormat="1" ht="18" customHeight="1">
      <c r="A19" s="270"/>
      <c r="B19" s="268"/>
      <c r="C19" s="277"/>
      <c r="D19" s="268"/>
      <c r="E19" s="277"/>
      <c r="F19" s="268"/>
      <c r="G19" s="277"/>
      <c r="H19" s="278"/>
      <c r="I19" s="278"/>
      <c r="J19" s="268"/>
      <c r="K19" s="278"/>
      <c r="L19" s="277"/>
      <c r="M19" s="279"/>
      <c r="N19" s="268"/>
      <c r="O19" s="279"/>
      <c r="P19" s="277"/>
    </row>
    <row r="20" spans="1:19" ht="18" customHeight="1">
      <c r="A20" s="280" t="s">
        <v>508</v>
      </c>
      <c r="B20" s="268">
        <v>0</v>
      </c>
      <c r="C20" s="269"/>
      <c r="D20" s="268">
        <v>0</v>
      </c>
      <c r="E20" s="269"/>
      <c r="F20" s="268">
        <v>0</v>
      </c>
      <c r="G20" s="269">
        <v>0</v>
      </c>
      <c r="H20" s="267"/>
      <c r="I20" s="267"/>
      <c r="J20" s="268">
        <v>0</v>
      </c>
      <c r="K20" s="267"/>
      <c r="L20" s="268">
        <v>0</v>
      </c>
      <c r="M20" s="267"/>
      <c r="N20" s="268">
        <v>644975</v>
      </c>
      <c r="O20" s="267"/>
      <c r="P20" s="268">
        <v>644975</v>
      </c>
      <c r="S20" s="173"/>
    </row>
    <row r="21" spans="1:19" ht="18" customHeight="1">
      <c r="A21" s="280" t="s">
        <v>51</v>
      </c>
      <c r="B21" s="267"/>
      <c r="C21" s="281"/>
      <c r="D21" s="267"/>
      <c r="E21" s="281"/>
      <c r="F21" s="267"/>
      <c r="G21" s="267"/>
      <c r="H21" s="281"/>
      <c r="I21" s="281"/>
      <c r="J21" s="281"/>
      <c r="K21" s="281"/>
      <c r="L21" s="269"/>
      <c r="M21" s="281"/>
      <c r="N21" s="267"/>
      <c r="O21" s="281"/>
      <c r="P21" s="268"/>
    </row>
    <row r="22" spans="1:19" ht="18" customHeight="1">
      <c r="A22" s="280" t="s">
        <v>565</v>
      </c>
      <c r="B22" s="268">
        <v>0</v>
      </c>
      <c r="C22" s="281"/>
      <c r="D22" s="268">
        <v>0</v>
      </c>
      <c r="E22" s="281"/>
      <c r="F22" s="268">
        <v>-15884028</v>
      </c>
      <c r="G22" s="267"/>
      <c r="H22" s="281"/>
      <c r="I22" s="281"/>
      <c r="J22" s="282">
        <v>0</v>
      </c>
      <c r="K22" s="281"/>
      <c r="L22" s="268">
        <v>0</v>
      </c>
      <c r="M22" s="281"/>
      <c r="N22" s="268">
        <v>15884028</v>
      </c>
      <c r="O22" s="281"/>
      <c r="P22" s="268">
        <v>0</v>
      </c>
    </row>
    <row r="23" spans="1:19" ht="18" customHeight="1">
      <c r="A23" s="280" t="s">
        <v>521</v>
      </c>
      <c r="B23" s="268">
        <v>0</v>
      </c>
      <c r="C23" s="281"/>
      <c r="D23" s="268">
        <v>-1335272</v>
      </c>
      <c r="E23" s="281"/>
      <c r="F23" s="268">
        <v>0</v>
      </c>
      <c r="G23" s="267"/>
      <c r="H23" s="281"/>
      <c r="I23" s="281"/>
      <c r="J23" s="282">
        <v>0</v>
      </c>
      <c r="K23" s="281"/>
      <c r="L23" s="268">
        <v>48481</v>
      </c>
      <c r="M23" s="281"/>
      <c r="N23" s="268">
        <v>-9065233</v>
      </c>
      <c r="O23" s="281"/>
      <c r="P23" s="268">
        <v>-10352024</v>
      </c>
    </row>
    <row r="24" spans="1:19" ht="18" customHeight="1">
      <c r="A24" s="280" t="s">
        <v>567</v>
      </c>
      <c r="B24" s="268"/>
      <c r="C24" s="281"/>
      <c r="D24" s="268"/>
      <c r="E24" s="281"/>
      <c r="F24" s="268"/>
      <c r="G24" s="267"/>
      <c r="H24" s="281"/>
      <c r="I24" s="281"/>
      <c r="J24" s="282"/>
      <c r="K24" s="281"/>
      <c r="L24" s="268"/>
      <c r="M24" s="281"/>
      <c r="N24" s="268">
        <v>-6901</v>
      </c>
      <c r="O24" s="281"/>
      <c r="P24" s="268">
        <v>-6901</v>
      </c>
    </row>
    <row r="25" spans="1:19" s="175" customFormat="1" ht="18" customHeight="1">
      <c r="A25" s="280" t="s">
        <v>20</v>
      </c>
      <c r="B25" s="343">
        <v>0</v>
      </c>
      <c r="C25" s="269"/>
      <c r="D25" s="343">
        <v>0</v>
      </c>
      <c r="E25" s="269"/>
      <c r="F25" s="343">
        <v>0</v>
      </c>
      <c r="G25" s="275">
        <v>0</v>
      </c>
      <c r="H25" s="267"/>
      <c r="I25" s="267"/>
      <c r="J25" s="343">
        <v>0</v>
      </c>
      <c r="K25" s="267"/>
      <c r="L25" s="343">
        <v>-12623</v>
      </c>
      <c r="M25" s="267"/>
      <c r="N25" s="343">
        <v>0</v>
      </c>
      <c r="O25" s="267"/>
      <c r="P25" s="343">
        <v>-12623</v>
      </c>
    </row>
    <row r="26" spans="1:19" ht="25.5" customHeight="1" thickBot="1">
      <c r="A26" s="266" t="s">
        <v>540</v>
      </c>
      <c r="B26" s="283">
        <v>150000</v>
      </c>
      <c r="C26" s="267">
        <v>0</v>
      </c>
      <c r="D26" s="283">
        <v>2089458</v>
      </c>
      <c r="E26" s="267"/>
      <c r="F26" s="284">
        <v>0</v>
      </c>
      <c r="G26" s="283" t="e">
        <v>#REF!</v>
      </c>
      <c r="H26" s="267">
        <v>0</v>
      </c>
      <c r="I26" s="267"/>
      <c r="J26" s="283">
        <v>-2963</v>
      </c>
      <c r="K26" s="267"/>
      <c r="L26" s="283">
        <v>-378744</v>
      </c>
      <c r="M26" s="267">
        <v>0</v>
      </c>
      <c r="N26" s="283">
        <v>27126254</v>
      </c>
      <c r="O26" s="267"/>
      <c r="P26" s="283">
        <v>28984005</v>
      </c>
      <c r="Q26" s="176"/>
    </row>
    <row r="27" spans="1:19" ht="12.75" customHeight="1">
      <c r="A27" s="285"/>
      <c r="B27" s="286"/>
      <c r="C27" s="273"/>
      <c r="D27" s="269"/>
      <c r="E27" s="273"/>
      <c r="F27" s="269"/>
      <c r="G27" s="269"/>
      <c r="H27" s="273"/>
      <c r="I27" s="273"/>
      <c r="J27" s="273"/>
      <c r="K27" s="273"/>
      <c r="L27" s="269"/>
      <c r="M27" s="273"/>
      <c r="N27" s="273"/>
      <c r="O27" s="273"/>
      <c r="P27" s="267"/>
    </row>
    <row r="28" spans="1:19" ht="12.75" customHeight="1">
      <c r="A28" s="285"/>
      <c r="B28" s="287"/>
      <c r="C28" s="288"/>
      <c r="D28" s="257"/>
      <c r="E28" s="288"/>
      <c r="F28" s="257"/>
      <c r="G28" s="257"/>
      <c r="H28" s="288"/>
      <c r="I28" s="288"/>
      <c r="J28" s="288"/>
      <c r="K28" s="288"/>
      <c r="L28" s="257"/>
      <c r="M28" s="288"/>
      <c r="N28" s="288"/>
      <c r="O28" s="259"/>
      <c r="P28" s="289"/>
    </row>
    <row r="29" spans="1:19" ht="16.5">
      <c r="A29" s="331" t="s">
        <v>572</v>
      </c>
      <c r="B29" s="287"/>
      <c r="C29" s="288"/>
      <c r="D29" s="257"/>
      <c r="E29" s="288"/>
      <c r="F29" s="257"/>
      <c r="G29" s="257"/>
      <c r="H29" s="288"/>
      <c r="I29" s="288"/>
      <c r="J29" s="288"/>
      <c r="K29" s="288"/>
      <c r="L29" s="257"/>
      <c r="M29" s="288"/>
      <c r="N29" s="288"/>
      <c r="O29" s="259"/>
      <c r="P29" s="290"/>
    </row>
    <row r="30" spans="1:19" ht="16.5">
      <c r="A30" s="285"/>
      <c r="B30" s="287"/>
      <c r="C30" s="288"/>
      <c r="D30" s="257"/>
      <c r="E30" s="288"/>
      <c r="F30" s="257"/>
      <c r="G30" s="257"/>
      <c r="H30" s="288"/>
      <c r="I30" s="288"/>
      <c r="J30" s="288"/>
      <c r="K30" s="288"/>
      <c r="L30" s="257"/>
      <c r="M30" s="288"/>
      <c r="N30" s="288"/>
      <c r="O30" s="259"/>
      <c r="P30" s="290"/>
    </row>
    <row r="31" spans="1:19">
      <c r="A31" s="153"/>
      <c r="B31" s="153"/>
      <c r="C31" s="154"/>
      <c r="D31" s="154"/>
      <c r="E31" s="154"/>
      <c r="F31" s="154"/>
      <c r="G31" s="154"/>
      <c r="H31" s="154"/>
      <c r="I31" s="154"/>
      <c r="J31" s="154"/>
      <c r="K31" s="154"/>
      <c r="L31" s="155"/>
      <c r="M31" s="154"/>
      <c r="N31" s="156"/>
      <c r="O31" s="112"/>
      <c r="P31" s="113"/>
    </row>
    <row r="32" spans="1:19">
      <c r="A32" s="180"/>
      <c r="B32" s="153"/>
      <c r="C32" s="154"/>
      <c r="D32" s="154"/>
      <c r="E32" s="154"/>
      <c r="F32" s="154"/>
      <c r="G32" s="154"/>
      <c r="H32" s="154"/>
      <c r="I32" s="154"/>
      <c r="J32" s="154"/>
      <c r="K32" s="154"/>
      <c r="L32" s="155"/>
      <c r="M32" s="154"/>
      <c r="N32" s="156"/>
      <c r="O32" s="112"/>
      <c r="P32" s="113"/>
    </row>
    <row r="33" spans="1:16">
      <c r="A33" s="177"/>
      <c r="B33" s="178"/>
      <c r="C33" s="19"/>
      <c r="D33" s="134"/>
      <c r="E33" s="19"/>
      <c r="F33" s="134"/>
      <c r="G33" s="134"/>
      <c r="H33" s="19"/>
      <c r="I33" s="19"/>
      <c r="J33" s="19"/>
      <c r="K33" s="19"/>
      <c r="L33" s="134"/>
      <c r="M33" s="19"/>
      <c r="N33" s="19"/>
      <c r="P33" s="179"/>
    </row>
    <row r="34" spans="1:16">
      <c r="A34" s="177"/>
      <c r="B34" s="181">
        <v>0</v>
      </c>
      <c r="C34" s="181">
        <v>0</v>
      </c>
      <c r="D34" s="181">
        <v>0</v>
      </c>
      <c r="E34" s="181"/>
      <c r="F34" s="181">
        <v>0</v>
      </c>
      <c r="G34" s="181" t="e">
        <v>#REF!</v>
      </c>
      <c r="H34" s="181">
        <v>0</v>
      </c>
      <c r="I34" s="181"/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</row>
    <row r="35" spans="1:16">
      <c r="A35" s="177"/>
      <c r="B35" s="182"/>
      <c r="C35" s="183"/>
      <c r="D35" s="184"/>
      <c r="E35" s="183"/>
      <c r="F35" s="184"/>
      <c r="G35" s="184"/>
      <c r="H35" s="183"/>
      <c r="I35" s="183"/>
      <c r="J35" s="183"/>
      <c r="K35" s="183"/>
      <c r="L35" s="184"/>
      <c r="M35" s="183"/>
      <c r="N35" s="185"/>
      <c r="O35" s="183"/>
      <c r="P35" s="186"/>
    </row>
    <row r="36" spans="1:16">
      <c r="A36" s="177"/>
      <c r="B36" s="182"/>
      <c r="C36" s="183"/>
      <c r="D36" s="184"/>
      <c r="E36" s="183"/>
      <c r="F36" s="184"/>
      <c r="G36" s="184"/>
      <c r="H36" s="183"/>
      <c r="I36" s="183"/>
      <c r="J36" s="183"/>
      <c r="K36" s="183"/>
      <c r="L36" s="184"/>
      <c r="M36" s="183"/>
      <c r="N36" s="183"/>
      <c r="O36" s="183"/>
      <c r="P36" s="186"/>
    </row>
    <row r="37" spans="1:16">
      <c r="A37" s="177"/>
      <c r="B37" s="182"/>
      <c r="C37" s="183"/>
      <c r="D37" s="184"/>
      <c r="E37" s="183"/>
      <c r="F37" s="184"/>
      <c r="G37" s="184"/>
      <c r="H37" s="183" t="s">
        <v>555</v>
      </c>
      <c r="I37" s="183"/>
      <c r="J37" s="183"/>
      <c r="K37" s="183"/>
      <c r="L37" s="184"/>
      <c r="M37" s="183"/>
      <c r="N37" s="183"/>
      <c r="O37" s="183"/>
      <c r="P37" s="186"/>
    </row>
    <row r="38" spans="1:16">
      <c r="B38" s="187"/>
      <c r="C38" s="188"/>
      <c r="D38" s="187"/>
      <c r="E38" s="188"/>
      <c r="F38" s="187"/>
      <c r="G38" s="187"/>
      <c r="H38" s="188"/>
      <c r="I38" s="188"/>
      <c r="J38" s="188"/>
      <c r="K38" s="188"/>
      <c r="L38" s="187"/>
      <c r="M38" s="188"/>
      <c r="N38" s="188"/>
      <c r="O38" s="188"/>
      <c r="P38" s="189"/>
    </row>
    <row r="39" spans="1:16">
      <c r="B39" s="134"/>
      <c r="C39" s="19"/>
      <c r="D39" s="134"/>
      <c r="E39" s="19"/>
      <c r="F39" s="134"/>
      <c r="G39" s="134"/>
      <c r="H39" s="19"/>
      <c r="I39" s="19"/>
      <c r="J39" s="19"/>
      <c r="K39" s="19"/>
      <c r="L39" s="134"/>
      <c r="M39" s="19"/>
      <c r="N39" s="19"/>
      <c r="P39" s="179"/>
    </row>
    <row r="40" spans="1:16">
      <c r="P40" s="179"/>
    </row>
    <row r="41" spans="1:16">
      <c r="P41" s="179"/>
    </row>
    <row r="42" spans="1:16">
      <c r="P42" s="179"/>
    </row>
    <row r="43" spans="1:16">
      <c r="A43" s="191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</row>
    <row r="44" spans="1:16">
      <c r="A44" s="191"/>
      <c r="B44" s="191"/>
      <c r="C44" s="191"/>
      <c r="D44" s="191"/>
      <c r="E44" s="191"/>
      <c r="F44" s="191"/>
      <c r="G44" s="191"/>
      <c r="P44" s="179"/>
    </row>
    <row r="45" spans="1:16">
      <c r="P45" s="179"/>
    </row>
    <row r="46" spans="1:16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</row>
    <row r="47" spans="1:16">
      <c r="A47" s="193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</row>
    <row r="48" spans="1:16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</row>
    <row r="49" spans="1:16">
      <c r="A49" s="196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</row>
    <row r="50" spans="1:16">
      <c r="A50" s="198"/>
      <c r="B50" s="199"/>
      <c r="C50" s="200"/>
      <c r="D50" s="199"/>
      <c r="E50" s="200"/>
      <c r="F50" s="199"/>
      <c r="G50" s="199"/>
      <c r="H50" s="200"/>
      <c r="I50" s="200"/>
      <c r="J50" s="200"/>
      <c r="K50" s="200"/>
      <c r="L50" s="199"/>
      <c r="M50" s="200"/>
      <c r="N50" s="200"/>
      <c r="O50" s="200"/>
      <c r="P50" s="199"/>
    </row>
    <row r="51" spans="1:16">
      <c r="A51" s="198"/>
      <c r="B51" s="199"/>
      <c r="C51" s="200"/>
      <c r="D51" s="199"/>
      <c r="E51" s="200"/>
      <c r="F51" s="199"/>
      <c r="G51" s="199"/>
      <c r="H51" s="200"/>
      <c r="I51" s="200"/>
      <c r="J51" s="200"/>
      <c r="K51" s="200"/>
      <c r="L51" s="199"/>
      <c r="M51" s="200"/>
      <c r="N51" s="200"/>
      <c r="O51" s="200"/>
      <c r="P51" s="199"/>
    </row>
  </sheetData>
  <sheetProtection formatCells="0" formatColumns="0" formatRows="0"/>
  <printOptions horizontalCentered="1"/>
  <pageMargins left="0.78740157480314965" right="0.74803149606299213" top="0.47244094488188981" bottom="1.1811023622047245" header="0" footer="0.59055118110236227"/>
  <pageSetup scale="59" orientation="portrait" r:id="rId1"/>
  <headerFooter>
    <oddFooter>&amp;L
&amp;C&amp;14- 4 -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R78"/>
  <sheetViews>
    <sheetView showGridLines="0" view="pageBreakPreview" topLeftCell="A53" zoomScale="80" zoomScaleNormal="80" zoomScaleSheetLayoutView="80" workbookViewId="0">
      <selection activeCell="H18" sqref="H18"/>
    </sheetView>
  </sheetViews>
  <sheetFormatPr baseColWidth="10" defaultColWidth="9.140625" defaultRowHeight="15.75"/>
  <cols>
    <col min="1" max="1" width="9.140625" style="203" customWidth="1"/>
    <col min="2" max="2" width="50.28515625" style="203" customWidth="1"/>
    <col min="3" max="3" width="6" style="233" bestFit="1" customWidth="1"/>
    <col min="4" max="4" width="15.5703125" style="149" customWidth="1"/>
    <col min="5" max="5" width="1.7109375" style="203" customWidth="1"/>
    <col min="6" max="6" width="15.5703125" style="250" customWidth="1"/>
    <col min="7" max="7" width="15.5703125" style="203" customWidth="1"/>
    <col min="8" max="8" width="16.7109375" style="204" customWidth="1"/>
    <col min="9" max="9" width="7.140625" style="203" customWidth="1"/>
    <col min="10" max="10" width="16.7109375" style="204" customWidth="1"/>
    <col min="11" max="13" width="9.140625" style="203"/>
    <col min="14" max="14" width="9.85546875" style="203" bestFit="1" customWidth="1"/>
    <col min="15" max="16384" width="9.140625" style="203"/>
  </cols>
  <sheetData>
    <row r="1" spans="1:11">
      <c r="A1" s="201" t="s">
        <v>0</v>
      </c>
      <c r="B1" s="202"/>
      <c r="C1" s="292"/>
      <c r="D1" s="9"/>
      <c r="E1" s="1"/>
      <c r="F1" s="1"/>
    </row>
    <row r="2" spans="1:11">
      <c r="A2" s="205" t="s">
        <v>1</v>
      </c>
      <c r="B2" s="202"/>
      <c r="C2" s="292"/>
      <c r="D2" s="9"/>
      <c r="E2" s="1"/>
      <c r="F2" s="1"/>
    </row>
    <row r="3" spans="1:11">
      <c r="A3" s="202"/>
      <c r="B3" s="202"/>
      <c r="C3" s="292"/>
      <c r="D3" s="9"/>
      <c r="E3" s="1"/>
      <c r="F3" s="1"/>
    </row>
    <row r="4" spans="1:11" s="139" customFormat="1">
      <c r="A4" s="206" t="s">
        <v>541</v>
      </c>
      <c r="B4" s="202"/>
      <c r="C4" s="161"/>
      <c r="D4" s="19"/>
      <c r="E4" s="3"/>
      <c r="F4" s="3"/>
      <c r="H4" s="207"/>
      <c r="J4" s="207"/>
    </row>
    <row r="5" spans="1:11" s="139" customFormat="1">
      <c r="A5" s="67" t="s">
        <v>556</v>
      </c>
      <c r="B5" s="202"/>
      <c r="C5" s="161"/>
      <c r="D5" s="19"/>
      <c r="E5" s="3"/>
      <c r="F5" s="3"/>
      <c r="H5" s="207"/>
      <c r="J5" s="207"/>
    </row>
    <row r="6" spans="1:11" s="139" customFormat="1">
      <c r="A6" s="208" t="s">
        <v>2</v>
      </c>
      <c r="B6" s="209"/>
      <c r="C6" s="209"/>
      <c r="D6" s="344"/>
      <c r="E6" s="345"/>
      <c r="F6" s="345"/>
      <c r="H6" s="207"/>
      <c r="J6" s="207"/>
    </row>
    <row r="7" spans="1:11" s="139" customFormat="1">
      <c r="A7" s="210"/>
      <c r="B7" s="159"/>
      <c r="C7" s="159"/>
      <c r="D7" s="346"/>
      <c r="E7" s="112"/>
      <c r="F7" s="112"/>
      <c r="G7" s="158"/>
      <c r="H7" s="212"/>
      <c r="I7" s="158"/>
      <c r="J7" s="212"/>
      <c r="K7" s="158"/>
    </row>
    <row r="8" spans="1:11" s="158" customFormat="1" ht="14.25" customHeight="1">
      <c r="A8" s="210"/>
      <c r="B8" s="211"/>
      <c r="C8" s="5"/>
      <c r="D8" s="76" t="s">
        <v>538</v>
      </c>
      <c r="E8" s="76"/>
      <c r="F8" s="76" t="s">
        <v>538</v>
      </c>
      <c r="H8" s="395"/>
      <c r="I8" s="395"/>
      <c r="J8" s="395"/>
    </row>
    <row r="9" spans="1:11" s="158" customFormat="1">
      <c r="A9" s="1"/>
      <c r="B9" s="211"/>
      <c r="C9" s="112"/>
      <c r="D9" s="76">
        <v>2018</v>
      </c>
      <c r="E9" s="76"/>
      <c r="F9" s="76">
        <v>2017</v>
      </c>
      <c r="H9" s="76"/>
      <c r="J9" s="76"/>
    </row>
    <row r="10" spans="1:11" s="158" customFormat="1">
      <c r="A10" s="210"/>
      <c r="B10" s="211"/>
      <c r="C10" s="76" t="s">
        <v>3</v>
      </c>
      <c r="D10" s="389" t="s">
        <v>78</v>
      </c>
      <c r="E10" s="389"/>
      <c r="F10" s="389"/>
      <c r="H10" s="212"/>
      <c r="J10" s="212"/>
    </row>
    <row r="11" spans="1:11" s="158" customFormat="1">
      <c r="A11" s="210"/>
      <c r="B11" s="211"/>
      <c r="C11" s="76"/>
      <c r="D11" s="15"/>
      <c r="E11" s="71"/>
      <c r="F11" s="71"/>
      <c r="H11" s="212"/>
      <c r="J11" s="212"/>
    </row>
    <row r="12" spans="1:11" ht="13.5" customHeight="1">
      <c r="A12" s="202" t="s">
        <v>88</v>
      </c>
      <c r="C12" s="291"/>
      <c r="D12" s="15"/>
      <c r="E12" s="1"/>
      <c r="F12" s="213"/>
      <c r="G12" s="246"/>
      <c r="H12" s="396"/>
      <c r="I12" s="246"/>
      <c r="J12" s="396"/>
      <c r="K12" s="246"/>
    </row>
    <row r="13" spans="1:11" ht="14.25" customHeight="1">
      <c r="A13" s="4" t="s">
        <v>248</v>
      </c>
      <c r="B13" s="1"/>
      <c r="C13" s="291"/>
      <c r="D13" s="347">
        <v>644975</v>
      </c>
      <c r="E13" s="214"/>
      <c r="F13" s="215">
        <v>-235989</v>
      </c>
      <c r="G13" s="246"/>
      <c r="H13" s="396"/>
      <c r="I13" s="246"/>
      <c r="J13" s="396"/>
      <c r="K13" s="246"/>
    </row>
    <row r="14" spans="1:11" ht="14.25" customHeight="1">
      <c r="A14" s="1" t="s">
        <v>509</v>
      </c>
      <c r="B14" s="1"/>
      <c r="C14" s="291"/>
      <c r="D14" s="15"/>
      <c r="E14" s="214"/>
      <c r="F14" s="216"/>
      <c r="G14" s="246"/>
      <c r="H14" s="396"/>
      <c r="I14" s="246"/>
      <c r="J14" s="396"/>
      <c r="K14" s="246"/>
    </row>
    <row r="15" spans="1:11" ht="14.25" customHeight="1">
      <c r="A15" s="1" t="s">
        <v>530</v>
      </c>
      <c r="B15" s="1"/>
      <c r="C15" s="291"/>
      <c r="D15" s="15"/>
      <c r="E15" s="214"/>
      <c r="F15" s="216"/>
      <c r="G15" s="246"/>
      <c r="H15" s="396"/>
      <c r="I15" s="246"/>
      <c r="J15" s="396"/>
      <c r="K15" s="246"/>
    </row>
    <row r="16" spans="1:11" ht="14.25" customHeight="1">
      <c r="A16" s="203" t="s">
        <v>245</v>
      </c>
      <c r="C16" s="291">
        <v>6</v>
      </c>
      <c r="D16" s="347">
        <v>16018</v>
      </c>
      <c r="E16" s="214"/>
      <c r="F16" s="15">
        <v>14256</v>
      </c>
      <c r="G16" s="246"/>
      <c r="H16" s="396"/>
      <c r="I16" s="246"/>
      <c r="J16" s="396"/>
      <c r="K16" s="246"/>
    </row>
    <row r="17" spans="1:11" ht="14.25" customHeight="1">
      <c r="A17" s="203" t="s">
        <v>236</v>
      </c>
      <c r="C17" s="291">
        <v>7</v>
      </c>
      <c r="D17" s="347">
        <v>109227</v>
      </c>
      <c r="E17" s="214"/>
      <c r="F17" s="15">
        <v>109227</v>
      </c>
      <c r="G17" s="246"/>
      <c r="H17" s="396"/>
      <c r="I17" s="246"/>
      <c r="J17" s="396"/>
      <c r="K17" s="246"/>
    </row>
    <row r="18" spans="1:11" ht="14.25" customHeight="1">
      <c r="A18" s="203" t="s">
        <v>559</v>
      </c>
      <c r="C18" s="355"/>
      <c r="D18" s="347">
        <v>-770</v>
      </c>
      <c r="E18" s="214"/>
      <c r="F18" s="218">
        <v>0</v>
      </c>
      <c r="G18" s="246"/>
      <c r="H18" s="396"/>
      <c r="I18" s="246"/>
      <c r="J18" s="396"/>
      <c r="K18" s="246"/>
    </row>
    <row r="19" spans="1:11" ht="14.25" customHeight="1">
      <c r="A19" s="203" t="s">
        <v>73</v>
      </c>
      <c r="C19" s="291"/>
      <c r="D19" s="348">
        <v>-2929234</v>
      </c>
      <c r="E19" s="214"/>
      <c r="F19" s="217">
        <v>-2283766</v>
      </c>
      <c r="G19" s="246"/>
      <c r="H19" s="396"/>
      <c r="I19" s="246"/>
      <c r="J19" s="396"/>
      <c r="K19" s="246"/>
    </row>
    <row r="20" spans="1:11" ht="14.25" customHeight="1">
      <c r="A20" s="203" t="s">
        <v>237</v>
      </c>
      <c r="C20" s="291">
        <v>14</v>
      </c>
      <c r="D20" s="348">
        <v>1118840</v>
      </c>
      <c r="E20" s="214"/>
      <c r="F20" s="217">
        <v>1322045</v>
      </c>
      <c r="G20" s="246"/>
      <c r="H20" s="396"/>
      <c r="I20" s="246"/>
      <c r="J20" s="396"/>
      <c r="K20" s="246"/>
    </row>
    <row r="21" spans="1:11" ht="14.25" hidden="1" customHeight="1">
      <c r="A21" s="203" t="s">
        <v>74</v>
      </c>
      <c r="C21" s="291"/>
      <c r="D21" s="218">
        <v>0</v>
      </c>
      <c r="E21" s="214"/>
      <c r="F21" s="101">
        <v>0</v>
      </c>
      <c r="G21" s="246"/>
      <c r="H21" s="396"/>
      <c r="I21" s="246"/>
      <c r="J21" s="396"/>
      <c r="K21" s="246"/>
    </row>
    <row r="22" spans="1:11" ht="14.25" customHeight="1">
      <c r="A22" s="203" t="s">
        <v>89</v>
      </c>
      <c r="C22" s="291" t="s">
        <v>544</v>
      </c>
      <c r="D22" s="347">
        <v>58648</v>
      </c>
      <c r="E22" s="214"/>
      <c r="F22" s="218">
        <v>1295</v>
      </c>
      <c r="G22" s="246"/>
      <c r="H22" s="396"/>
      <c r="I22" s="246"/>
      <c r="J22" s="396"/>
      <c r="K22" s="246"/>
    </row>
    <row r="23" spans="1:11" ht="14.25" customHeight="1">
      <c r="A23" s="203" t="s">
        <v>557</v>
      </c>
      <c r="C23" s="291" t="s">
        <v>571</v>
      </c>
      <c r="D23" s="349">
        <v>0</v>
      </c>
      <c r="E23" s="214"/>
      <c r="F23" s="217">
        <v>50000</v>
      </c>
      <c r="G23" s="246"/>
      <c r="H23" s="396"/>
      <c r="I23" s="246"/>
      <c r="J23" s="396"/>
      <c r="K23" s="246"/>
    </row>
    <row r="24" spans="1:11" ht="14.25" customHeight="1">
      <c r="A24" s="203" t="s">
        <v>75</v>
      </c>
      <c r="C24" s="291">
        <v>5</v>
      </c>
      <c r="D24" s="348">
        <v>-27952998.357365299</v>
      </c>
      <c r="E24" s="1"/>
      <c r="F24" s="129">
        <v>-27405139</v>
      </c>
      <c r="G24" s="246"/>
      <c r="H24" s="396"/>
      <c r="I24" s="246"/>
      <c r="J24" s="396"/>
      <c r="K24" s="246"/>
    </row>
    <row r="25" spans="1:11" ht="14.25" customHeight="1">
      <c r="A25" s="203" t="s">
        <v>229</v>
      </c>
      <c r="C25" s="203"/>
      <c r="D25" s="1"/>
      <c r="E25" s="1"/>
      <c r="F25" s="1"/>
      <c r="G25" s="246"/>
      <c r="H25" s="396"/>
      <c r="I25" s="246"/>
      <c r="J25" s="396"/>
      <c r="K25" s="246"/>
    </row>
    <row r="26" spans="1:11" ht="14.25" customHeight="1">
      <c r="A26" s="203" t="s">
        <v>230</v>
      </c>
      <c r="C26" s="291">
        <v>5</v>
      </c>
      <c r="D26" s="347">
        <v>23506000</v>
      </c>
      <c r="E26" s="1"/>
      <c r="F26" s="15">
        <v>20387770</v>
      </c>
      <c r="G26" s="246"/>
      <c r="H26" s="396"/>
      <c r="I26" s="246"/>
      <c r="J26" s="396"/>
      <c r="K26" s="246"/>
    </row>
    <row r="27" spans="1:11" ht="14.25" customHeight="1">
      <c r="A27" s="1" t="s">
        <v>577</v>
      </c>
      <c r="B27" s="1"/>
      <c r="C27" s="1"/>
      <c r="D27" s="101"/>
      <c r="E27" s="1"/>
      <c r="F27" s="129"/>
      <c r="G27" s="246"/>
      <c r="H27" s="396"/>
      <c r="I27" s="246"/>
      <c r="J27" s="396"/>
      <c r="K27" s="246"/>
    </row>
    <row r="28" spans="1:11" ht="14.25" customHeight="1">
      <c r="A28" s="203" t="s">
        <v>80</v>
      </c>
      <c r="C28" s="291">
        <v>5</v>
      </c>
      <c r="D28" s="347">
        <v>80866</v>
      </c>
      <c r="E28" s="15"/>
      <c r="F28" s="15">
        <v>-71192</v>
      </c>
      <c r="G28" s="246"/>
      <c r="H28" s="396"/>
      <c r="I28" s="246"/>
      <c r="J28" s="396"/>
      <c r="K28" s="246"/>
    </row>
    <row r="29" spans="1:11" ht="14.25" customHeight="1">
      <c r="A29" s="203" t="s">
        <v>81</v>
      </c>
      <c r="C29" s="291"/>
      <c r="D29" s="101"/>
      <c r="E29" s="214"/>
      <c r="F29" s="135"/>
      <c r="G29" s="246"/>
      <c r="H29" s="396"/>
      <c r="I29" s="246"/>
      <c r="J29" s="396"/>
      <c r="K29" s="246"/>
    </row>
    <row r="30" spans="1:11" ht="14.25" customHeight="1">
      <c r="A30" s="203" t="s">
        <v>82</v>
      </c>
      <c r="C30" s="291"/>
      <c r="D30" s="18">
        <v>-1000000</v>
      </c>
      <c r="E30" s="214"/>
      <c r="F30" s="219">
        <v>-2050000</v>
      </c>
      <c r="G30" s="246"/>
      <c r="H30" s="396"/>
      <c r="I30" s="246"/>
      <c r="J30" s="396"/>
      <c r="K30" s="246"/>
    </row>
    <row r="31" spans="1:11" ht="14.25" hidden="1" customHeight="1">
      <c r="A31" s="203" t="s">
        <v>85</v>
      </c>
      <c r="C31" s="291"/>
      <c r="D31" s="218">
        <v>0</v>
      </c>
      <c r="E31" s="214"/>
      <c r="F31" s="101">
        <v>0</v>
      </c>
      <c r="G31" s="246"/>
      <c r="H31" s="396"/>
      <c r="I31" s="246"/>
      <c r="J31" s="396"/>
      <c r="K31" s="246"/>
    </row>
    <row r="32" spans="1:11" s="1" customFormat="1" ht="14.25" customHeight="1">
      <c r="A32" s="1" t="s">
        <v>569</v>
      </c>
      <c r="C32" s="291"/>
      <c r="D32" s="348">
        <v>-33611310</v>
      </c>
      <c r="E32" s="214"/>
      <c r="F32" s="219">
        <v>-2038669</v>
      </c>
      <c r="G32" s="6"/>
      <c r="H32" s="15"/>
      <c r="I32" s="6"/>
      <c r="J32" s="396"/>
      <c r="K32" s="6"/>
    </row>
    <row r="33" spans="1:14" ht="14.25" customHeight="1">
      <c r="A33" s="203" t="s">
        <v>83</v>
      </c>
      <c r="C33" s="291"/>
      <c r="D33" s="348">
        <v>336700</v>
      </c>
      <c r="E33" s="214"/>
      <c r="F33" s="216">
        <v>-423544</v>
      </c>
      <c r="G33" s="246"/>
      <c r="H33" s="396"/>
      <c r="I33" s="246"/>
      <c r="J33" s="396"/>
      <c r="K33" s="246"/>
    </row>
    <row r="34" spans="1:14" ht="14.25" customHeight="1">
      <c r="A34" s="203" t="s">
        <v>84</v>
      </c>
      <c r="C34" s="291"/>
      <c r="D34" s="347">
        <v>41718849</v>
      </c>
      <c r="E34" s="214"/>
      <c r="F34" s="216">
        <v>2304946</v>
      </c>
      <c r="G34" s="246"/>
      <c r="H34" s="396"/>
      <c r="I34" s="246"/>
      <c r="J34" s="396"/>
      <c r="K34" s="246"/>
    </row>
    <row r="35" spans="1:14" ht="14.25" customHeight="1">
      <c r="A35" s="203" t="s">
        <v>522</v>
      </c>
      <c r="C35" s="291">
        <v>24</v>
      </c>
      <c r="D35" s="347">
        <v>-10352023</v>
      </c>
      <c r="E35" s="214"/>
      <c r="F35" s="218">
        <v>0</v>
      </c>
      <c r="G35" s="246"/>
      <c r="H35" s="397"/>
      <c r="I35" s="246"/>
      <c r="J35" s="396"/>
      <c r="K35" s="246"/>
    </row>
    <row r="36" spans="1:14" ht="14.25" customHeight="1">
      <c r="C36" s="291"/>
      <c r="D36" s="101"/>
      <c r="E36" s="214"/>
      <c r="F36" s="215"/>
      <c r="G36" s="246"/>
      <c r="H36" s="396"/>
      <c r="I36" s="246"/>
      <c r="J36" s="396"/>
      <c r="K36" s="246"/>
    </row>
    <row r="37" spans="1:14" ht="14.25" customHeight="1">
      <c r="A37" s="202" t="s">
        <v>238</v>
      </c>
      <c r="C37" s="291"/>
      <c r="D37" s="15"/>
      <c r="E37" s="214"/>
      <c r="F37" s="216"/>
      <c r="G37" s="246"/>
      <c r="H37" s="396"/>
      <c r="I37" s="246"/>
      <c r="J37" s="396"/>
      <c r="K37" s="246"/>
    </row>
    <row r="38" spans="1:14" ht="14.25" customHeight="1">
      <c r="A38" s="203" t="s">
        <v>90</v>
      </c>
      <c r="C38" s="291"/>
      <c r="D38" s="350">
        <v>2500220</v>
      </c>
      <c r="E38" s="216"/>
      <c r="F38" s="216">
        <v>1881251</v>
      </c>
      <c r="G38" s="246"/>
      <c r="H38" s="396"/>
      <c r="I38" s="246"/>
      <c r="J38" s="396"/>
      <c r="K38" s="246"/>
    </row>
    <row r="39" spans="1:14" ht="14.25" hidden="1" customHeight="1">
      <c r="A39" s="203" t="s">
        <v>507</v>
      </c>
      <c r="B39" s="1"/>
      <c r="C39" s="291"/>
      <c r="D39" s="348">
        <v>0</v>
      </c>
      <c r="E39" s="214"/>
      <c r="F39" s="218">
        <v>0</v>
      </c>
      <c r="G39" s="216"/>
      <c r="H39" s="216"/>
      <c r="I39" s="246"/>
      <c r="J39" s="396"/>
      <c r="K39" s="246"/>
    </row>
    <row r="40" spans="1:14" ht="14.25" customHeight="1">
      <c r="A40" s="203" t="s">
        <v>91</v>
      </c>
      <c r="C40" s="291"/>
      <c r="D40" s="351">
        <v>-1355601</v>
      </c>
      <c r="E40" s="220"/>
      <c r="F40" s="221">
        <v>-1322045</v>
      </c>
      <c r="G40" s="246"/>
      <c r="H40" s="396"/>
      <c r="I40" s="246"/>
      <c r="J40" s="396"/>
      <c r="K40" s="246"/>
      <c r="N40" s="370"/>
    </row>
    <row r="41" spans="1:14" ht="14.25" customHeight="1">
      <c r="A41" s="203" t="s">
        <v>527</v>
      </c>
      <c r="C41" s="291"/>
      <c r="D41" s="222">
        <v>-7111593.3573652953</v>
      </c>
      <c r="E41" s="220"/>
      <c r="F41" s="222">
        <v>-9759554</v>
      </c>
      <c r="G41" s="246"/>
      <c r="H41" s="396"/>
      <c r="I41" s="246"/>
      <c r="J41" s="396"/>
      <c r="K41" s="246"/>
    </row>
    <row r="42" spans="1:14" ht="14.25" customHeight="1">
      <c r="C42" s="291"/>
      <c r="D42" s="225"/>
      <c r="E42" s="220"/>
      <c r="F42" s="118"/>
      <c r="G42" s="246"/>
      <c r="H42" s="396"/>
      <c r="I42" s="246"/>
      <c r="J42" s="396"/>
      <c r="K42" s="246"/>
    </row>
    <row r="43" spans="1:14" ht="13.5" customHeight="1">
      <c r="A43" s="202" t="s">
        <v>87</v>
      </c>
      <c r="C43" s="291"/>
      <c r="D43" s="225"/>
      <c r="E43" s="220"/>
      <c r="F43" s="118"/>
      <c r="G43" s="246"/>
      <c r="H43" s="396"/>
      <c r="I43" s="246"/>
      <c r="J43" s="396"/>
      <c r="K43" s="246"/>
    </row>
    <row r="44" spans="1:14" ht="13.5" hidden="1" customHeight="1">
      <c r="A44" s="163" t="s">
        <v>52</v>
      </c>
      <c r="C44" s="291">
        <v>22</v>
      </c>
      <c r="D44" s="218">
        <v>0</v>
      </c>
      <c r="E44" s="214"/>
      <c r="F44" s="101" t="s">
        <v>7</v>
      </c>
      <c r="G44" s="246"/>
      <c r="H44" s="396"/>
      <c r="I44" s="246"/>
      <c r="J44" s="396"/>
      <c r="K44" s="246"/>
    </row>
    <row r="45" spans="1:14" ht="14.25" hidden="1" customHeight="1">
      <c r="A45" s="163" t="s">
        <v>92</v>
      </c>
      <c r="C45" s="291">
        <v>11</v>
      </c>
      <c r="D45" s="218">
        <v>0</v>
      </c>
      <c r="E45" s="214"/>
      <c r="F45" s="118" t="s">
        <v>7</v>
      </c>
      <c r="G45" s="246"/>
      <c r="H45" s="396"/>
      <c r="I45" s="246"/>
      <c r="J45" s="396"/>
      <c r="K45" s="246"/>
    </row>
    <row r="46" spans="1:14" ht="14.25" customHeight="1">
      <c r="A46" s="203" t="s">
        <v>93</v>
      </c>
      <c r="C46" s="291">
        <v>6</v>
      </c>
      <c r="D46" s="352">
        <v>0</v>
      </c>
      <c r="E46" s="220"/>
      <c r="F46" s="223">
        <v>-22470</v>
      </c>
      <c r="G46" s="246"/>
      <c r="H46" s="396"/>
      <c r="I46" s="246"/>
      <c r="J46" s="396"/>
      <c r="K46" s="246"/>
    </row>
    <row r="47" spans="1:14" ht="14.25" customHeight="1">
      <c r="A47" s="203" t="s">
        <v>528</v>
      </c>
      <c r="C47" s="291"/>
      <c r="D47" s="352">
        <v>0</v>
      </c>
      <c r="E47" s="220"/>
      <c r="F47" s="224">
        <v>-22470</v>
      </c>
      <c r="G47" s="246"/>
      <c r="H47" s="140"/>
      <c r="I47" s="246"/>
      <c r="J47" s="396"/>
      <c r="K47" s="246"/>
    </row>
    <row r="48" spans="1:14" ht="14.25" customHeight="1">
      <c r="C48" s="291"/>
      <c r="D48" s="225"/>
      <c r="E48" s="220"/>
      <c r="F48" s="225"/>
      <c r="G48" s="246"/>
      <c r="H48" s="396"/>
      <c r="I48" s="246"/>
      <c r="J48" s="396"/>
      <c r="K48" s="246"/>
    </row>
    <row r="49" spans="1:252" ht="18" customHeight="1">
      <c r="A49" s="202" t="s">
        <v>86</v>
      </c>
      <c r="C49" s="291"/>
      <c r="D49" s="353"/>
      <c r="E49" s="220"/>
      <c r="F49" s="226"/>
      <c r="G49" s="246"/>
      <c r="H49" s="396"/>
      <c r="I49" s="246"/>
      <c r="J49" s="396"/>
      <c r="K49" s="246"/>
    </row>
    <row r="50" spans="1:252" ht="13.5" customHeight="1">
      <c r="A50" s="203" t="s">
        <v>531</v>
      </c>
      <c r="C50" s="291"/>
      <c r="D50" s="348">
        <v>-10460</v>
      </c>
      <c r="E50" s="220"/>
      <c r="F50" s="15">
        <v>-36971</v>
      </c>
      <c r="G50" s="246"/>
      <c r="H50" s="396"/>
      <c r="I50" s="246"/>
      <c r="J50" s="396"/>
      <c r="K50" s="246"/>
    </row>
    <row r="51" spans="1:252" ht="13.5" customHeight="1">
      <c r="A51" s="203" t="s">
        <v>53</v>
      </c>
      <c r="C51" s="291">
        <v>24</v>
      </c>
      <c r="D51" s="348">
        <v>-12623</v>
      </c>
      <c r="E51" s="220"/>
      <c r="F51" s="227">
        <v>-2004</v>
      </c>
      <c r="G51" s="246"/>
      <c r="H51" s="396"/>
      <c r="I51" s="398"/>
      <c r="J51" s="396"/>
      <c r="K51" s="246"/>
    </row>
    <row r="52" spans="1:252" ht="13.5" hidden="1" customHeight="1">
      <c r="A52" s="203" t="s">
        <v>54</v>
      </c>
      <c r="C52" s="291"/>
      <c r="D52" s="218">
        <v>0</v>
      </c>
      <c r="E52" s="220"/>
      <c r="F52" s="215">
        <v>0</v>
      </c>
      <c r="G52" s="398"/>
      <c r="H52" s="396"/>
      <c r="I52" s="398"/>
      <c r="J52" s="396"/>
      <c r="K52" s="246"/>
    </row>
    <row r="53" spans="1:252" ht="13.5" customHeight="1">
      <c r="A53" s="203" t="s">
        <v>529</v>
      </c>
      <c r="C53" s="291"/>
      <c r="D53" s="224">
        <v>-23083</v>
      </c>
      <c r="E53" s="229"/>
      <c r="F53" s="224">
        <v>-38975</v>
      </c>
      <c r="G53" s="246"/>
      <c r="H53" s="15"/>
      <c r="I53" s="398"/>
      <c r="J53" s="396"/>
      <c r="K53" s="246"/>
    </row>
    <row r="54" spans="1:252" ht="14.25" customHeight="1">
      <c r="C54" s="291"/>
      <c r="D54" s="9"/>
      <c r="E54" s="229"/>
      <c r="F54" s="230"/>
      <c r="G54" s="246"/>
      <c r="H54" s="396"/>
      <c r="I54" s="398"/>
      <c r="J54" s="396"/>
      <c r="K54" s="246"/>
    </row>
    <row r="55" spans="1:252">
      <c r="A55" s="1" t="s">
        <v>532</v>
      </c>
      <c r="B55" s="1"/>
      <c r="C55" s="291"/>
      <c r="D55" s="9">
        <v>-7134676.3573652953</v>
      </c>
      <c r="E55" s="10"/>
      <c r="F55" s="9">
        <v>-9820999</v>
      </c>
      <c r="G55" s="246"/>
      <c r="H55" s="15"/>
      <c r="I55" s="398"/>
      <c r="J55" s="396"/>
      <c r="K55" s="246"/>
    </row>
    <row r="56" spans="1:252" s="204" customFormat="1">
      <c r="A56" s="203" t="s">
        <v>519</v>
      </c>
      <c r="B56" s="203"/>
      <c r="C56" s="291"/>
      <c r="D56" s="88">
        <v>17195866</v>
      </c>
      <c r="E56" s="229"/>
      <c r="F56" s="88">
        <v>15497737</v>
      </c>
      <c r="G56" s="246"/>
      <c r="H56" s="396"/>
      <c r="I56" s="398"/>
      <c r="J56" s="396"/>
      <c r="K56" s="246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3"/>
      <c r="CI56" s="203"/>
      <c r="CJ56" s="203"/>
      <c r="CK56" s="203"/>
      <c r="CL56" s="203"/>
      <c r="CM56" s="203"/>
      <c r="CN56" s="203"/>
      <c r="CO56" s="203"/>
      <c r="CP56" s="203"/>
      <c r="CQ56" s="203"/>
      <c r="CR56" s="203"/>
      <c r="CS56" s="203"/>
      <c r="CT56" s="203"/>
      <c r="CU56" s="203"/>
      <c r="CV56" s="203"/>
      <c r="CW56" s="203"/>
      <c r="CX56" s="203"/>
      <c r="CY56" s="203"/>
      <c r="CZ56" s="203"/>
      <c r="DA56" s="203"/>
      <c r="DB56" s="203"/>
      <c r="DC56" s="203"/>
      <c r="DD56" s="203"/>
      <c r="DE56" s="203"/>
      <c r="DF56" s="203"/>
      <c r="DG56" s="203"/>
      <c r="DH56" s="203"/>
      <c r="DI56" s="203"/>
      <c r="DJ56" s="203"/>
      <c r="DK56" s="203"/>
      <c r="DL56" s="203"/>
      <c r="DM56" s="203"/>
      <c r="DN56" s="203"/>
      <c r="DO56" s="203"/>
      <c r="DP56" s="203"/>
      <c r="DQ56" s="203"/>
      <c r="DR56" s="203"/>
      <c r="DS56" s="203"/>
      <c r="DT56" s="203"/>
      <c r="DU56" s="203"/>
      <c r="DV56" s="203"/>
      <c r="DW56" s="203"/>
      <c r="DX56" s="203"/>
      <c r="DY56" s="203"/>
      <c r="DZ56" s="203"/>
      <c r="EA56" s="203"/>
      <c r="EB56" s="203"/>
      <c r="EC56" s="203"/>
      <c r="ED56" s="203"/>
      <c r="EE56" s="203"/>
      <c r="EF56" s="203"/>
      <c r="EG56" s="203"/>
      <c r="EH56" s="203"/>
      <c r="EI56" s="203"/>
      <c r="EJ56" s="203"/>
      <c r="EK56" s="203"/>
      <c r="EL56" s="203"/>
      <c r="EM56" s="203"/>
      <c r="EN56" s="203"/>
      <c r="EO56" s="203"/>
      <c r="EP56" s="203"/>
      <c r="EQ56" s="203"/>
      <c r="ER56" s="203"/>
      <c r="ES56" s="203"/>
      <c r="ET56" s="203"/>
      <c r="EU56" s="203"/>
      <c r="EV56" s="203"/>
      <c r="EW56" s="203"/>
      <c r="EX56" s="203"/>
      <c r="EY56" s="203"/>
      <c r="EZ56" s="203"/>
      <c r="FA56" s="203"/>
      <c r="FB56" s="203"/>
      <c r="FC56" s="203"/>
      <c r="FD56" s="203"/>
      <c r="FE56" s="203"/>
      <c r="FF56" s="203"/>
      <c r="FG56" s="203"/>
      <c r="FH56" s="203"/>
      <c r="FI56" s="203"/>
      <c r="FJ56" s="203"/>
      <c r="FK56" s="203"/>
      <c r="FL56" s="203"/>
      <c r="FM56" s="203"/>
      <c r="FN56" s="203"/>
      <c r="FO56" s="203"/>
      <c r="FP56" s="203"/>
      <c r="FQ56" s="203"/>
      <c r="FR56" s="203"/>
      <c r="FS56" s="203"/>
      <c r="FT56" s="203"/>
      <c r="FU56" s="203"/>
      <c r="FV56" s="203"/>
      <c r="FW56" s="203"/>
      <c r="FX56" s="203"/>
      <c r="FY56" s="203"/>
      <c r="FZ56" s="203"/>
      <c r="GA56" s="203"/>
      <c r="GB56" s="203"/>
      <c r="GC56" s="203"/>
      <c r="GD56" s="203"/>
      <c r="GE56" s="203"/>
      <c r="GF56" s="203"/>
      <c r="GG56" s="203"/>
      <c r="GH56" s="203"/>
      <c r="GI56" s="203"/>
      <c r="GJ56" s="203"/>
      <c r="GK56" s="203"/>
      <c r="GL56" s="203"/>
      <c r="GM56" s="203"/>
      <c r="GN56" s="203"/>
      <c r="GO56" s="203"/>
      <c r="GP56" s="203"/>
      <c r="GQ56" s="203"/>
      <c r="GR56" s="203"/>
      <c r="GS56" s="203"/>
      <c r="GT56" s="203"/>
      <c r="GU56" s="203"/>
      <c r="GV56" s="203"/>
      <c r="GW56" s="203"/>
      <c r="GX56" s="203"/>
      <c r="GY56" s="203"/>
      <c r="GZ56" s="203"/>
      <c r="HA56" s="203"/>
      <c r="HB56" s="203"/>
      <c r="HC56" s="203"/>
      <c r="HD56" s="203"/>
      <c r="HE56" s="203"/>
      <c r="HF56" s="203"/>
      <c r="HG56" s="203"/>
      <c r="HH56" s="203"/>
      <c r="HI56" s="203"/>
      <c r="HJ56" s="203"/>
      <c r="HK56" s="203"/>
      <c r="HL56" s="203"/>
      <c r="HM56" s="203"/>
      <c r="HN56" s="203"/>
      <c r="HO56" s="203"/>
      <c r="HP56" s="203"/>
      <c r="HQ56" s="203"/>
      <c r="HR56" s="203"/>
      <c r="HS56" s="203"/>
      <c r="HT56" s="203"/>
      <c r="HU56" s="203"/>
      <c r="HV56" s="203"/>
      <c r="HW56" s="203"/>
      <c r="HX56" s="203"/>
      <c r="HY56" s="203"/>
      <c r="HZ56" s="203"/>
      <c r="IA56" s="203"/>
      <c r="IB56" s="203"/>
      <c r="IC56" s="203"/>
      <c r="ID56" s="203"/>
      <c r="IE56" s="203"/>
      <c r="IF56" s="203"/>
      <c r="IG56" s="203"/>
      <c r="IH56" s="203"/>
      <c r="II56" s="203"/>
      <c r="IJ56" s="203"/>
      <c r="IK56" s="203"/>
      <c r="IL56" s="203"/>
      <c r="IM56" s="203"/>
      <c r="IN56" s="203"/>
      <c r="IO56" s="203"/>
      <c r="IP56" s="203"/>
      <c r="IQ56" s="203"/>
      <c r="IR56" s="203"/>
    </row>
    <row r="57" spans="1:252" s="204" customFormat="1" ht="16.5" thickBot="1">
      <c r="A57" s="203" t="s">
        <v>520</v>
      </c>
      <c r="B57" s="203"/>
      <c r="C57" s="291">
        <v>4</v>
      </c>
      <c r="D57" s="371">
        <v>10061189.642634705</v>
      </c>
      <c r="E57" s="372"/>
      <c r="F57" s="373">
        <v>5676738</v>
      </c>
      <c r="G57" s="246"/>
      <c r="H57" s="15"/>
      <c r="I57" s="398"/>
      <c r="J57" s="396"/>
      <c r="K57" s="246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03"/>
      <c r="AS57" s="203"/>
      <c r="AT57" s="203"/>
      <c r="AU57" s="203"/>
      <c r="AV57" s="203"/>
      <c r="AW57" s="203"/>
      <c r="AX57" s="203"/>
      <c r="AY57" s="203"/>
      <c r="AZ57" s="203"/>
      <c r="BA57" s="203"/>
      <c r="BB57" s="203"/>
      <c r="BC57" s="203"/>
      <c r="BD57" s="203"/>
      <c r="BE57" s="203"/>
      <c r="BF57" s="203"/>
      <c r="BG57" s="203"/>
      <c r="BH57" s="203"/>
      <c r="BI57" s="203"/>
      <c r="BJ57" s="203"/>
      <c r="BK57" s="203"/>
      <c r="BL57" s="203"/>
      <c r="BM57" s="203"/>
      <c r="BN57" s="203"/>
      <c r="BO57" s="203"/>
      <c r="BP57" s="203"/>
      <c r="BQ57" s="203"/>
      <c r="BR57" s="203"/>
      <c r="BS57" s="203"/>
      <c r="BT57" s="203"/>
      <c r="BU57" s="203"/>
      <c r="BV57" s="203"/>
      <c r="BW57" s="203"/>
      <c r="BX57" s="203"/>
      <c r="BY57" s="203"/>
      <c r="BZ57" s="203"/>
      <c r="CA57" s="203"/>
      <c r="CB57" s="203"/>
      <c r="CC57" s="203"/>
      <c r="CD57" s="203"/>
      <c r="CE57" s="203"/>
      <c r="CF57" s="203"/>
      <c r="CG57" s="203"/>
      <c r="CH57" s="203"/>
      <c r="CI57" s="203"/>
      <c r="CJ57" s="203"/>
      <c r="CK57" s="203"/>
      <c r="CL57" s="203"/>
      <c r="CM57" s="203"/>
      <c r="CN57" s="203"/>
      <c r="CO57" s="203"/>
      <c r="CP57" s="203"/>
      <c r="CQ57" s="203"/>
      <c r="CR57" s="203"/>
      <c r="CS57" s="203"/>
      <c r="CT57" s="203"/>
      <c r="CU57" s="203"/>
      <c r="CV57" s="203"/>
      <c r="CW57" s="203"/>
      <c r="CX57" s="203"/>
      <c r="CY57" s="203"/>
      <c r="CZ57" s="203"/>
      <c r="DA57" s="203"/>
      <c r="DB57" s="203"/>
      <c r="DC57" s="203"/>
      <c r="DD57" s="203"/>
      <c r="DE57" s="203"/>
      <c r="DF57" s="203"/>
      <c r="DG57" s="203"/>
      <c r="DH57" s="203"/>
      <c r="DI57" s="203"/>
      <c r="DJ57" s="203"/>
      <c r="DK57" s="203"/>
      <c r="DL57" s="203"/>
      <c r="DM57" s="203"/>
      <c r="DN57" s="203"/>
      <c r="DO57" s="203"/>
      <c r="DP57" s="203"/>
      <c r="DQ57" s="203"/>
      <c r="DR57" s="203"/>
      <c r="DS57" s="203"/>
      <c r="DT57" s="203"/>
      <c r="DU57" s="203"/>
      <c r="DV57" s="203"/>
      <c r="DW57" s="203"/>
      <c r="DX57" s="203"/>
      <c r="DY57" s="203"/>
      <c r="DZ57" s="203"/>
      <c r="EA57" s="203"/>
      <c r="EB57" s="203"/>
      <c r="EC57" s="203"/>
      <c r="ED57" s="203"/>
      <c r="EE57" s="203"/>
      <c r="EF57" s="203"/>
      <c r="EG57" s="203"/>
      <c r="EH57" s="203"/>
      <c r="EI57" s="203"/>
      <c r="EJ57" s="203"/>
      <c r="EK57" s="203"/>
      <c r="EL57" s="203"/>
      <c r="EM57" s="203"/>
      <c r="EN57" s="203"/>
      <c r="EO57" s="203"/>
      <c r="EP57" s="203"/>
      <c r="EQ57" s="203"/>
      <c r="ER57" s="203"/>
      <c r="ES57" s="203"/>
      <c r="ET57" s="203"/>
      <c r="EU57" s="203"/>
      <c r="EV57" s="203"/>
      <c r="EW57" s="203"/>
      <c r="EX57" s="203"/>
      <c r="EY57" s="203"/>
      <c r="EZ57" s="203"/>
      <c r="FA57" s="203"/>
      <c r="FB57" s="203"/>
      <c r="FC57" s="203"/>
      <c r="FD57" s="203"/>
      <c r="FE57" s="203"/>
      <c r="FF57" s="203"/>
      <c r="FG57" s="203"/>
      <c r="FH57" s="203"/>
      <c r="FI57" s="203"/>
      <c r="FJ57" s="203"/>
      <c r="FK57" s="203"/>
      <c r="FL57" s="203"/>
      <c r="FM57" s="203"/>
      <c r="FN57" s="203"/>
      <c r="FO57" s="203"/>
      <c r="FP57" s="203"/>
      <c r="FQ57" s="203"/>
      <c r="FR57" s="203"/>
      <c r="FS57" s="203"/>
      <c r="FT57" s="203"/>
      <c r="FU57" s="203"/>
      <c r="FV57" s="203"/>
      <c r="FW57" s="203"/>
      <c r="FX57" s="203"/>
      <c r="FY57" s="203"/>
      <c r="FZ57" s="203"/>
      <c r="GA57" s="203"/>
      <c r="GB57" s="203"/>
      <c r="GC57" s="203"/>
      <c r="GD57" s="203"/>
      <c r="GE57" s="203"/>
      <c r="GF57" s="203"/>
      <c r="GG57" s="203"/>
      <c r="GH57" s="203"/>
      <c r="GI57" s="203"/>
      <c r="GJ57" s="203"/>
      <c r="GK57" s="203"/>
      <c r="GL57" s="203"/>
      <c r="GM57" s="203"/>
      <c r="GN57" s="203"/>
      <c r="GO57" s="203"/>
      <c r="GP57" s="203"/>
      <c r="GQ57" s="203"/>
      <c r="GR57" s="203"/>
      <c r="GS57" s="203"/>
      <c r="GT57" s="203"/>
      <c r="GU57" s="203"/>
      <c r="GV57" s="203"/>
      <c r="GW57" s="203"/>
      <c r="GX57" s="203"/>
      <c r="GY57" s="203"/>
      <c r="GZ57" s="203"/>
      <c r="HA57" s="203"/>
      <c r="HB57" s="203"/>
      <c r="HC57" s="203"/>
      <c r="HD57" s="203"/>
      <c r="HE57" s="203"/>
      <c r="HF57" s="203"/>
      <c r="HG57" s="203"/>
      <c r="HH57" s="203"/>
      <c r="HI57" s="203"/>
      <c r="HJ57" s="203"/>
      <c r="HK57" s="203"/>
      <c r="HL57" s="203"/>
      <c r="HM57" s="203"/>
      <c r="HN57" s="203"/>
      <c r="HO57" s="203"/>
      <c r="HP57" s="203"/>
      <c r="HQ57" s="203"/>
      <c r="HR57" s="203"/>
      <c r="HS57" s="203"/>
      <c r="HT57" s="203"/>
      <c r="HU57" s="203"/>
      <c r="HV57" s="203"/>
      <c r="HW57" s="203"/>
      <c r="HX57" s="203"/>
      <c r="HY57" s="203"/>
      <c r="HZ57" s="203"/>
      <c r="IA57" s="203"/>
      <c r="IB57" s="203"/>
      <c r="IC57" s="203"/>
      <c r="ID57" s="203"/>
      <c r="IE57" s="203"/>
      <c r="IF57" s="203"/>
      <c r="IG57" s="203"/>
      <c r="IH57" s="203"/>
      <c r="II57" s="203"/>
      <c r="IJ57" s="203"/>
      <c r="IK57" s="203"/>
      <c r="IL57" s="203"/>
      <c r="IM57" s="203"/>
      <c r="IN57" s="203"/>
      <c r="IO57" s="203"/>
      <c r="IP57" s="203"/>
      <c r="IQ57" s="203"/>
      <c r="IR57" s="203"/>
    </row>
    <row r="58" spans="1:252" s="204" customFormat="1">
      <c r="A58" s="203"/>
      <c r="B58" s="203"/>
      <c r="C58" s="292"/>
      <c r="D58" s="15"/>
      <c r="E58" s="229"/>
      <c r="F58" s="230"/>
      <c r="G58" s="246"/>
      <c r="H58" s="396"/>
      <c r="I58" s="398"/>
      <c r="J58" s="396"/>
      <c r="K58" s="246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203"/>
      <c r="AQ58" s="20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3"/>
      <c r="BH58" s="203"/>
      <c r="BI58" s="203"/>
      <c r="BJ58" s="203"/>
      <c r="BK58" s="203"/>
      <c r="BL58" s="203"/>
      <c r="BM58" s="203"/>
      <c r="BN58" s="203"/>
      <c r="BO58" s="203"/>
      <c r="BP58" s="203"/>
      <c r="BQ58" s="203"/>
      <c r="BR58" s="203"/>
      <c r="BS58" s="203"/>
      <c r="BT58" s="203"/>
      <c r="BU58" s="203"/>
      <c r="BV58" s="203"/>
      <c r="BW58" s="203"/>
      <c r="BX58" s="203"/>
      <c r="BY58" s="203"/>
      <c r="BZ58" s="203"/>
      <c r="CA58" s="203"/>
      <c r="CB58" s="203"/>
      <c r="CC58" s="203"/>
      <c r="CD58" s="203"/>
      <c r="CE58" s="203"/>
      <c r="CF58" s="203"/>
      <c r="CG58" s="203"/>
      <c r="CH58" s="203"/>
      <c r="CI58" s="203"/>
      <c r="CJ58" s="203"/>
      <c r="CK58" s="203"/>
      <c r="CL58" s="203"/>
      <c r="CM58" s="203"/>
      <c r="CN58" s="203"/>
      <c r="CO58" s="203"/>
      <c r="CP58" s="203"/>
      <c r="CQ58" s="203"/>
      <c r="CR58" s="203"/>
      <c r="CS58" s="203"/>
      <c r="CT58" s="203"/>
      <c r="CU58" s="203"/>
      <c r="CV58" s="203"/>
      <c r="CW58" s="203"/>
      <c r="CX58" s="203"/>
      <c r="CY58" s="203"/>
      <c r="CZ58" s="203"/>
      <c r="DA58" s="203"/>
      <c r="DB58" s="203"/>
      <c r="DC58" s="203"/>
      <c r="DD58" s="203"/>
      <c r="DE58" s="203"/>
      <c r="DF58" s="203"/>
      <c r="DG58" s="203"/>
      <c r="DH58" s="203"/>
      <c r="DI58" s="203"/>
      <c r="DJ58" s="203"/>
      <c r="DK58" s="203"/>
      <c r="DL58" s="203"/>
      <c r="DM58" s="203"/>
      <c r="DN58" s="203"/>
      <c r="DO58" s="203"/>
      <c r="DP58" s="203"/>
      <c r="DQ58" s="203"/>
      <c r="DR58" s="203"/>
      <c r="DS58" s="203"/>
      <c r="DT58" s="203"/>
      <c r="DU58" s="203"/>
      <c r="DV58" s="203"/>
      <c r="DW58" s="203"/>
      <c r="DX58" s="203"/>
      <c r="DY58" s="203"/>
      <c r="DZ58" s="203"/>
      <c r="EA58" s="203"/>
      <c r="EB58" s="203"/>
      <c r="EC58" s="203"/>
      <c r="ED58" s="203"/>
      <c r="EE58" s="203"/>
      <c r="EF58" s="203"/>
      <c r="EG58" s="203"/>
      <c r="EH58" s="203"/>
      <c r="EI58" s="203"/>
      <c r="EJ58" s="203"/>
      <c r="EK58" s="203"/>
      <c r="EL58" s="203"/>
      <c r="EM58" s="203"/>
      <c r="EN58" s="203"/>
      <c r="EO58" s="203"/>
      <c r="EP58" s="203"/>
      <c r="EQ58" s="203"/>
      <c r="ER58" s="203"/>
      <c r="ES58" s="203"/>
      <c r="ET58" s="203"/>
      <c r="EU58" s="203"/>
      <c r="EV58" s="203"/>
      <c r="EW58" s="203"/>
      <c r="EX58" s="203"/>
      <c r="EY58" s="203"/>
      <c r="EZ58" s="203"/>
      <c r="FA58" s="203"/>
      <c r="FB58" s="203"/>
      <c r="FC58" s="203"/>
      <c r="FD58" s="203"/>
      <c r="FE58" s="203"/>
      <c r="FF58" s="203"/>
      <c r="FG58" s="203"/>
      <c r="FH58" s="203"/>
      <c r="FI58" s="203"/>
      <c r="FJ58" s="203"/>
      <c r="FK58" s="203"/>
      <c r="FL58" s="203"/>
      <c r="FM58" s="203"/>
      <c r="FN58" s="203"/>
      <c r="FO58" s="203"/>
      <c r="FP58" s="203"/>
      <c r="FQ58" s="203"/>
      <c r="FR58" s="203"/>
      <c r="FS58" s="203"/>
      <c r="FT58" s="203"/>
      <c r="FU58" s="203"/>
      <c r="FV58" s="203"/>
      <c r="FW58" s="203"/>
      <c r="FX58" s="203"/>
      <c r="FY58" s="203"/>
      <c r="FZ58" s="203"/>
      <c r="GA58" s="203"/>
      <c r="GB58" s="203"/>
      <c r="GC58" s="203"/>
      <c r="GD58" s="203"/>
      <c r="GE58" s="203"/>
      <c r="GF58" s="203"/>
      <c r="GG58" s="203"/>
      <c r="GH58" s="203"/>
      <c r="GI58" s="203"/>
      <c r="GJ58" s="203"/>
      <c r="GK58" s="203"/>
      <c r="GL58" s="203"/>
      <c r="GM58" s="203"/>
      <c r="GN58" s="203"/>
      <c r="GO58" s="203"/>
      <c r="GP58" s="203"/>
      <c r="GQ58" s="203"/>
      <c r="GR58" s="203"/>
      <c r="GS58" s="203"/>
      <c r="GT58" s="203"/>
      <c r="GU58" s="203"/>
      <c r="GV58" s="203"/>
      <c r="GW58" s="203"/>
      <c r="GX58" s="203"/>
      <c r="GY58" s="203"/>
      <c r="GZ58" s="203"/>
      <c r="HA58" s="203"/>
      <c r="HB58" s="203"/>
      <c r="HC58" s="203"/>
      <c r="HD58" s="203"/>
      <c r="HE58" s="203"/>
      <c r="HF58" s="203"/>
      <c r="HG58" s="203"/>
      <c r="HH58" s="203"/>
      <c r="HI58" s="203"/>
      <c r="HJ58" s="203"/>
      <c r="HK58" s="203"/>
      <c r="HL58" s="203"/>
      <c r="HM58" s="203"/>
      <c r="HN58" s="203"/>
      <c r="HO58" s="203"/>
      <c r="HP58" s="203"/>
      <c r="HQ58" s="203"/>
      <c r="HR58" s="203"/>
      <c r="HS58" s="203"/>
      <c r="HT58" s="203"/>
      <c r="HU58" s="203"/>
      <c r="HV58" s="203"/>
      <c r="HW58" s="203"/>
      <c r="HX58" s="203"/>
      <c r="HY58" s="203"/>
      <c r="HZ58" s="203"/>
      <c r="IA58" s="203"/>
      <c r="IB58" s="203"/>
      <c r="IC58" s="203"/>
      <c r="ID58" s="203"/>
      <c r="IE58" s="203"/>
      <c r="IF58" s="203"/>
      <c r="IG58" s="203"/>
      <c r="IH58" s="203"/>
      <c r="II58" s="203"/>
      <c r="IJ58" s="203"/>
      <c r="IK58" s="203"/>
      <c r="IL58" s="203"/>
      <c r="IM58" s="203"/>
      <c r="IN58" s="203"/>
      <c r="IO58" s="203"/>
      <c r="IP58" s="203"/>
      <c r="IQ58" s="203"/>
      <c r="IR58" s="203"/>
    </row>
    <row r="59" spans="1:252" s="232" customFormat="1">
      <c r="A59" s="203" t="s">
        <v>572</v>
      </c>
      <c r="B59" s="203"/>
      <c r="C59" s="292"/>
      <c r="D59" s="9"/>
      <c r="E59" s="229"/>
      <c r="F59" s="230"/>
      <c r="G59" s="399"/>
      <c r="H59" s="400"/>
      <c r="I59" s="401"/>
      <c r="J59" s="400"/>
      <c r="K59" s="399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1"/>
      <c r="BR59" s="231"/>
      <c r="BS59" s="231"/>
      <c r="BT59" s="231"/>
      <c r="BU59" s="231"/>
      <c r="BV59" s="231"/>
      <c r="BW59" s="231"/>
      <c r="BX59" s="231"/>
      <c r="BY59" s="231"/>
      <c r="BZ59" s="231"/>
      <c r="CA59" s="231"/>
      <c r="CB59" s="231"/>
      <c r="CC59" s="231"/>
      <c r="CD59" s="231"/>
      <c r="CE59" s="231"/>
      <c r="CF59" s="231"/>
      <c r="CG59" s="231"/>
      <c r="CH59" s="231"/>
      <c r="CI59" s="231"/>
      <c r="CJ59" s="231"/>
      <c r="CK59" s="231"/>
      <c r="CL59" s="231"/>
      <c r="CM59" s="231"/>
      <c r="CN59" s="231"/>
      <c r="CO59" s="231"/>
      <c r="CP59" s="231"/>
      <c r="CQ59" s="231"/>
      <c r="CR59" s="231"/>
      <c r="CS59" s="231"/>
      <c r="CT59" s="231"/>
      <c r="CU59" s="231"/>
      <c r="CV59" s="231"/>
      <c r="CW59" s="231"/>
      <c r="CX59" s="231"/>
      <c r="CY59" s="231"/>
      <c r="CZ59" s="231"/>
      <c r="DA59" s="231"/>
      <c r="DB59" s="231"/>
      <c r="DC59" s="231"/>
      <c r="DD59" s="231"/>
      <c r="DE59" s="231"/>
      <c r="DF59" s="231"/>
      <c r="DG59" s="231"/>
      <c r="DH59" s="231"/>
      <c r="DI59" s="231"/>
      <c r="DJ59" s="231"/>
      <c r="DK59" s="231"/>
      <c r="DL59" s="231"/>
      <c r="DM59" s="231"/>
      <c r="DN59" s="231"/>
      <c r="DO59" s="231"/>
      <c r="DP59" s="231"/>
      <c r="DQ59" s="231"/>
      <c r="DR59" s="231"/>
      <c r="DS59" s="231"/>
      <c r="DT59" s="231"/>
      <c r="DU59" s="231"/>
      <c r="DV59" s="231"/>
      <c r="DW59" s="231"/>
      <c r="DX59" s="231"/>
      <c r="DY59" s="231"/>
      <c r="DZ59" s="231"/>
      <c r="EA59" s="231"/>
      <c r="EB59" s="231"/>
      <c r="EC59" s="231"/>
      <c r="ED59" s="231"/>
      <c r="EE59" s="231"/>
      <c r="EF59" s="231"/>
      <c r="EG59" s="231"/>
      <c r="EH59" s="231"/>
      <c r="EI59" s="231"/>
      <c r="EJ59" s="231"/>
      <c r="EK59" s="231"/>
      <c r="EL59" s="231"/>
      <c r="EM59" s="231"/>
      <c r="EN59" s="231"/>
      <c r="EO59" s="231"/>
      <c r="EP59" s="231"/>
      <c r="EQ59" s="231"/>
      <c r="ER59" s="231"/>
      <c r="ES59" s="231"/>
      <c r="ET59" s="231"/>
      <c r="EU59" s="231"/>
      <c r="EV59" s="231"/>
      <c r="EW59" s="231"/>
      <c r="EX59" s="231"/>
      <c r="EY59" s="231"/>
      <c r="EZ59" s="231"/>
      <c r="FA59" s="231"/>
      <c r="FB59" s="231"/>
      <c r="FC59" s="231"/>
      <c r="FD59" s="231"/>
      <c r="FE59" s="231"/>
      <c r="FF59" s="231"/>
      <c r="FG59" s="231"/>
      <c r="FH59" s="231"/>
      <c r="FI59" s="231"/>
      <c r="FJ59" s="231"/>
      <c r="FK59" s="231"/>
      <c r="FL59" s="231"/>
      <c r="FM59" s="231"/>
      <c r="FN59" s="231"/>
      <c r="FO59" s="231"/>
      <c r="FP59" s="231"/>
      <c r="FQ59" s="231"/>
      <c r="FR59" s="231"/>
      <c r="FS59" s="231"/>
      <c r="FT59" s="231"/>
      <c r="FU59" s="231"/>
      <c r="FV59" s="231"/>
      <c r="FW59" s="231"/>
      <c r="FX59" s="231"/>
      <c r="FY59" s="231"/>
      <c r="FZ59" s="231"/>
      <c r="GA59" s="231"/>
      <c r="GB59" s="231"/>
      <c r="GC59" s="231"/>
      <c r="GD59" s="231"/>
      <c r="GE59" s="231"/>
      <c r="GF59" s="231"/>
      <c r="GG59" s="231"/>
      <c r="GH59" s="231"/>
      <c r="GI59" s="231"/>
      <c r="GJ59" s="231"/>
      <c r="GK59" s="231"/>
      <c r="GL59" s="231"/>
      <c r="GM59" s="231"/>
      <c r="GN59" s="231"/>
      <c r="GO59" s="231"/>
      <c r="GP59" s="231"/>
      <c r="GQ59" s="231"/>
      <c r="GR59" s="231"/>
      <c r="GS59" s="231"/>
      <c r="GT59" s="231"/>
      <c r="GU59" s="231"/>
      <c r="GV59" s="231"/>
      <c r="GW59" s="231"/>
      <c r="GX59" s="231"/>
      <c r="GY59" s="231"/>
      <c r="GZ59" s="231"/>
      <c r="HA59" s="231"/>
      <c r="HB59" s="231"/>
      <c r="HC59" s="231"/>
      <c r="HD59" s="231"/>
      <c r="HE59" s="231"/>
      <c r="HF59" s="231"/>
      <c r="HG59" s="231"/>
      <c r="HH59" s="231"/>
      <c r="HI59" s="231"/>
      <c r="HJ59" s="231"/>
      <c r="HK59" s="231"/>
      <c r="HL59" s="231"/>
      <c r="HM59" s="231"/>
      <c r="HN59" s="231"/>
      <c r="HO59" s="231"/>
      <c r="HP59" s="231"/>
      <c r="HQ59" s="231"/>
      <c r="HR59" s="231"/>
      <c r="HS59" s="231"/>
      <c r="HT59" s="231"/>
      <c r="HU59" s="231"/>
      <c r="HV59" s="231"/>
      <c r="HW59" s="231"/>
      <c r="HX59" s="231"/>
      <c r="HY59" s="231"/>
      <c r="HZ59" s="231"/>
      <c r="IA59" s="231"/>
      <c r="IB59" s="231"/>
      <c r="IC59" s="231"/>
      <c r="ID59" s="231"/>
      <c r="IE59" s="231"/>
      <c r="IF59" s="231"/>
      <c r="IG59" s="231"/>
      <c r="IH59" s="231"/>
      <c r="II59" s="231"/>
      <c r="IJ59" s="231"/>
      <c r="IK59" s="231"/>
      <c r="IL59" s="231"/>
      <c r="IM59" s="231"/>
      <c r="IN59" s="231"/>
      <c r="IO59" s="231"/>
      <c r="IP59" s="231"/>
      <c r="IQ59" s="231"/>
      <c r="IR59" s="231"/>
    </row>
    <row r="60" spans="1:252" s="204" customFormat="1">
      <c r="A60" s="203"/>
      <c r="B60" s="203"/>
      <c r="C60" s="233"/>
      <c r="D60" s="149"/>
      <c r="E60" s="228"/>
      <c r="F60" s="234"/>
      <c r="G60" s="246"/>
      <c r="H60" s="396"/>
      <c r="I60" s="398"/>
      <c r="J60" s="396"/>
      <c r="K60" s="246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3"/>
      <c r="DI60" s="203"/>
      <c r="DJ60" s="203"/>
      <c r="DK60" s="203"/>
      <c r="DL60" s="203"/>
      <c r="DM60" s="203"/>
      <c r="DN60" s="203"/>
      <c r="DO60" s="203"/>
      <c r="DP60" s="203"/>
      <c r="DQ60" s="203"/>
      <c r="DR60" s="203"/>
      <c r="DS60" s="203"/>
      <c r="DT60" s="203"/>
      <c r="DU60" s="203"/>
      <c r="DV60" s="203"/>
      <c r="DW60" s="203"/>
      <c r="DX60" s="203"/>
      <c r="DY60" s="203"/>
      <c r="DZ60" s="203"/>
      <c r="EA60" s="203"/>
      <c r="EB60" s="203"/>
      <c r="EC60" s="203"/>
      <c r="ED60" s="203"/>
      <c r="EE60" s="203"/>
      <c r="EF60" s="203"/>
      <c r="EG60" s="203"/>
      <c r="EH60" s="203"/>
      <c r="EI60" s="203"/>
      <c r="EJ60" s="203"/>
      <c r="EK60" s="203"/>
      <c r="EL60" s="203"/>
      <c r="EM60" s="203"/>
      <c r="EN60" s="203"/>
      <c r="EO60" s="203"/>
      <c r="EP60" s="203"/>
      <c r="EQ60" s="203"/>
      <c r="ER60" s="203"/>
      <c r="ES60" s="203"/>
      <c r="ET60" s="203"/>
      <c r="EU60" s="203"/>
      <c r="EV60" s="203"/>
      <c r="EW60" s="203"/>
      <c r="EX60" s="203"/>
      <c r="EY60" s="203"/>
      <c r="EZ60" s="203"/>
      <c r="FA60" s="203"/>
      <c r="FB60" s="203"/>
      <c r="FC60" s="203"/>
      <c r="FD60" s="203"/>
      <c r="FE60" s="203"/>
      <c r="FF60" s="203"/>
      <c r="FG60" s="203"/>
      <c r="FH60" s="203"/>
      <c r="FI60" s="203"/>
      <c r="FJ60" s="203"/>
      <c r="FK60" s="203"/>
      <c r="FL60" s="203"/>
      <c r="FM60" s="203"/>
      <c r="FN60" s="203"/>
      <c r="FO60" s="203"/>
      <c r="FP60" s="203"/>
      <c r="FQ60" s="203"/>
      <c r="FR60" s="203"/>
      <c r="FS60" s="203"/>
      <c r="FT60" s="203"/>
      <c r="FU60" s="203"/>
      <c r="FV60" s="203"/>
      <c r="FW60" s="203"/>
      <c r="FX60" s="203"/>
      <c r="FY60" s="203"/>
      <c r="FZ60" s="203"/>
      <c r="GA60" s="203"/>
      <c r="GB60" s="203"/>
      <c r="GC60" s="203"/>
      <c r="GD60" s="203"/>
      <c r="GE60" s="203"/>
      <c r="GF60" s="203"/>
      <c r="GG60" s="203"/>
      <c r="GH60" s="203"/>
      <c r="GI60" s="203"/>
      <c r="GJ60" s="203"/>
      <c r="GK60" s="203"/>
      <c r="GL60" s="203"/>
      <c r="GM60" s="203"/>
      <c r="GN60" s="203"/>
      <c r="GO60" s="203"/>
      <c r="GP60" s="203"/>
      <c r="GQ60" s="203"/>
      <c r="GR60" s="203"/>
      <c r="GS60" s="203"/>
      <c r="GT60" s="203"/>
      <c r="GU60" s="203"/>
      <c r="GV60" s="203"/>
      <c r="GW60" s="203"/>
      <c r="GX60" s="203"/>
      <c r="GY60" s="203"/>
      <c r="GZ60" s="203"/>
      <c r="HA60" s="203"/>
      <c r="HB60" s="203"/>
      <c r="HC60" s="203"/>
      <c r="HD60" s="203"/>
      <c r="HE60" s="203"/>
      <c r="HF60" s="203"/>
      <c r="HG60" s="203"/>
      <c r="HH60" s="203"/>
      <c r="HI60" s="203"/>
      <c r="HJ60" s="203"/>
      <c r="HK60" s="203"/>
      <c r="HL60" s="203"/>
      <c r="HM60" s="203"/>
      <c r="HN60" s="203"/>
      <c r="HO60" s="203"/>
      <c r="HP60" s="203"/>
      <c r="HQ60" s="203"/>
      <c r="HR60" s="203"/>
      <c r="HS60" s="203"/>
      <c r="HT60" s="203"/>
      <c r="HU60" s="203"/>
      <c r="HV60" s="203"/>
      <c r="HW60" s="203"/>
      <c r="HX60" s="203"/>
      <c r="HY60" s="203"/>
      <c r="HZ60" s="203"/>
      <c r="IA60" s="203"/>
      <c r="IB60" s="203"/>
      <c r="IC60" s="203"/>
      <c r="ID60" s="203"/>
      <c r="IE60" s="203"/>
      <c r="IF60" s="203"/>
      <c r="IG60" s="203"/>
      <c r="IH60" s="203"/>
      <c r="II60" s="203"/>
      <c r="IJ60" s="203"/>
      <c r="IK60" s="203"/>
      <c r="IL60" s="203"/>
      <c r="IM60" s="203"/>
      <c r="IN60" s="203"/>
      <c r="IO60" s="203"/>
      <c r="IP60" s="203"/>
      <c r="IQ60" s="203"/>
      <c r="IR60" s="203"/>
    </row>
    <row r="61" spans="1:252" s="204" customFormat="1">
      <c r="A61" s="203"/>
      <c r="B61" s="203"/>
      <c r="C61" s="233"/>
      <c r="D61" s="149"/>
      <c r="E61" s="228"/>
      <c r="F61" s="235"/>
      <c r="G61" s="246"/>
      <c r="H61" s="396"/>
      <c r="I61" s="398"/>
      <c r="J61" s="396"/>
      <c r="K61" s="246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3"/>
      <c r="AS61" s="203"/>
      <c r="AT61" s="203"/>
      <c r="AU61" s="203"/>
      <c r="AV61" s="203"/>
      <c r="AW61" s="203"/>
      <c r="AX61" s="203"/>
      <c r="AY61" s="203"/>
      <c r="AZ61" s="203"/>
      <c r="BA61" s="203"/>
      <c r="BB61" s="203"/>
      <c r="BC61" s="203"/>
      <c r="BD61" s="203"/>
      <c r="BE61" s="203"/>
      <c r="BF61" s="203"/>
      <c r="BG61" s="203"/>
      <c r="BH61" s="203"/>
      <c r="BI61" s="203"/>
      <c r="BJ61" s="203"/>
      <c r="BK61" s="203"/>
      <c r="BL61" s="203"/>
      <c r="BM61" s="203"/>
      <c r="BN61" s="203"/>
      <c r="BO61" s="203"/>
      <c r="BP61" s="203"/>
      <c r="BQ61" s="203"/>
      <c r="BR61" s="203"/>
      <c r="BS61" s="203"/>
      <c r="BT61" s="203"/>
      <c r="BU61" s="203"/>
      <c r="BV61" s="203"/>
      <c r="BW61" s="203"/>
      <c r="BX61" s="203"/>
      <c r="BY61" s="203"/>
      <c r="BZ61" s="203"/>
      <c r="CA61" s="203"/>
      <c r="CB61" s="203"/>
      <c r="CC61" s="203"/>
      <c r="CD61" s="203"/>
      <c r="CE61" s="203"/>
      <c r="CF61" s="203"/>
      <c r="CG61" s="203"/>
      <c r="CH61" s="203"/>
      <c r="CI61" s="203"/>
      <c r="CJ61" s="203"/>
      <c r="CK61" s="203"/>
      <c r="CL61" s="203"/>
      <c r="CM61" s="203"/>
      <c r="CN61" s="203"/>
      <c r="CO61" s="203"/>
      <c r="CP61" s="203"/>
      <c r="CQ61" s="203"/>
      <c r="CR61" s="203"/>
      <c r="CS61" s="203"/>
      <c r="CT61" s="203"/>
      <c r="CU61" s="203"/>
      <c r="CV61" s="203"/>
      <c r="CW61" s="203"/>
      <c r="CX61" s="203"/>
      <c r="CY61" s="203"/>
      <c r="CZ61" s="203"/>
      <c r="DA61" s="203"/>
      <c r="DB61" s="203"/>
      <c r="DC61" s="203"/>
      <c r="DD61" s="203"/>
      <c r="DE61" s="203"/>
      <c r="DF61" s="203"/>
      <c r="DG61" s="203"/>
      <c r="DH61" s="203"/>
      <c r="DI61" s="203"/>
      <c r="DJ61" s="203"/>
      <c r="DK61" s="203"/>
      <c r="DL61" s="203"/>
      <c r="DM61" s="203"/>
      <c r="DN61" s="203"/>
      <c r="DO61" s="203"/>
      <c r="DP61" s="203"/>
      <c r="DQ61" s="203"/>
      <c r="DR61" s="203"/>
      <c r="DS61" s="203"/>
      <c r="DT61" s="203"/>
      <c r="DU61" s="203"/>
      <c r="DV61" s="203"/>
      <c r="DW61" s="203"/>
      <c r="DX61" s="203"/>
      <c r="DY61" s="203"/>
      <c r="DZ61" s="203"/>
      <c r="EA61" s="203"/>
      <c r="EB61" s="203"/>
      <c r="EC61" s="203"/>
      <c r="ED61" s="203"/>
      <c r="EE61" s="203"/>
      <c r="EF61" s="203"/>
      <c r="EG61" s="203"/>
      <c r="EH61" s="203"/>
      <c r="EI61" s="203"/>
      <c r="EJ61" s="203"/>
      <c r="EK61" s="203"/>
      <c r="EL61" s="203"/>
      <c r="EM61" s="203"/>
      <c r="EN61" s="203"/>
      <c r="EO61" s="203"/>
      <c r="EP61" s="203"/>
      <c r="EQ61" s="203"/>
      <c r="ER61" s="203"/>
      <c r="ES61" s="203"/>
      <c r="ET61" s="203"/>
      <c r="EU61" s="203"/>
      <c r="EV61" s="203"/>
      <c r="EW61" s="203"/>
      <c r="EX61" s="203"/>
      <c r="EY61" s="203"/>
      <c r="EZ61" s="203"/>
      <c r="FA61" s="203"/>
      <c r="FB61" s="203"/>
      <c r="FC61" s="203"/>
      <c r="FD61" s="203"/>
      <c r="FE61" s="203"/>
      <c r="FF61" s="203"/>
      <c r="FG61" s="203"/>
      <c r="FH61" s="203"/>
      <c r="FI61" s="203"/>
      <c r="FJ61" s="203"/>
      <c r="FK61" s="203"/>
      <c r="FL61" s="203"/>
      <c r="FM61" s="203"/>
      <c r="FN61" s="203"/>
      <c r="FO61" s="203"/>
      <c r="FP61" s="203"/>
      <c r="FQ61" s="203"/>
      <c r="FR61" s="203"/>
      <c r="FS61" s="203"/>
      <c r="FT61" s="203"/>
      <c r="FU61" s="203"/>
      <c r="FV61" s="203"/>
      <c r="FW61" s="203"/>
      <c r="FX61" s="203"/>
      <c r="FY61" s="203"/>
      <c r="FZ61" s="203"/>
      <c r="GA61" s="203"/>
      <c r="GB61" s="203"/>
      <c r="GC61" s="203"/>
      <c r="GD61" s="203"/>
      <c r="GE61" s="203"/>
      <c r="GF61" s="203"/>
      <c r="GG61" s="203"/>
      <c r="GH61" s="203"/>
      <c r="GI61" s="203"/>
      <c r="GJ61" s="203"/>
      <c r="GK61" s="203"/>
      <c r="GL61" s="203"/>
      <c r="GM61" s="203"/>
      <c r="GN61" s="203"/>
      <c r="GO61" s="203"/>
      <c r="GP61" s="203"/>
      <c r="GQ61" s="203"/>
      <c r="GR61" s="203"/>
      <c r="GS61" s="203"/>
      <c r="GT61" s="203"/>
      <c r="GU61" s="203"/>
      <c r="GV61" s="203"/>
      <c r="GW61" s="203"/>
      <c r="GX61" s="203"/>
      <c r="GY61" s="203"/>
      <c r="GZ61" s="203"/>
      <c r="HA61" s="203"/>
      <c r="HB61" s="203"/>
      <c r="HC61" s="203"/>
      <c r="HD61" s="203"/>
      <c r="HE61" s="203"/>
      <c r="HF61" s="203"/>
      <c r="HG61" s="203"/>
      <c r="HH61" s="203"/>
      <c r="HI61" s="203"/>
      <c r="HJ61" s="203"/>
      <c r="HK61" s="203"/>
      <c r="HL61" s="203"/>
      <c r="HM61" s="203"/>
      <c r="HN61" s="203"/>
      <c r="HO61" s="203"/>
      <c r="HP61" s="203"/>
      <c r="HQ61" s="203"/>
      <c r="HR61" s="203"/>
      <c r="HS61" s="203"/>
      <c r="HT61" s="203"/>
      <c r="HU61" s="203"/>
      <c r="HV61" s="203"/>
      <c r="HW61" s="203"/>
      <c r="HX61" s="203"/>
      <c r="HY61" s="203"/>
      <c r="HZ61" s="203"/>
      <c r="IA61" s="203"/>
      <c r="IB61" s="203"/>
      <c r="IC61" s="203"/>
      <c r="ID61" s="203"/>
      <c r="IE61" s="203"/>
      <c r="IF61" s="203"/>
      <c r="IG61" s="203"/>
      <c r="IH61" s="203"/>
      <c r="II61" s="203"/>
      <c r="IJ61" s="203"/>
      <c r="IK61" s="203"/>
      <c r="IL61" s="203"/>
      <c r="IM61" s="203"/>
      <c r="IN61" s="203"/>
      <c r="IO61" s="203"/>
      <c r="IP61" s="203"/>
      <c r="IQ61" s="203"/>
      <c r="IR61" s="203"/>
    </row>
    <row r="62" spans="1:252" s="204" customFormat="1">
      <c r="A62" s="203"/>
      <c r="B62" s="203"/>
      <c r="C62" s="233"/>
      <c r="D62" s="87"/>
      <c r="E62" s="228"/>
      <c r="F62" s="236"/>
      <c r="G62" s="246"/>
      <c r="H62" s="396"/>
      <c r="I62" s="398"/>
      <c r="J62" s="396"/>
      <c r="K62" s="246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3"/>
      <c r="DI62" s="203"/>
      <c r="DJ62" s="203"/>
      <c r="DK62" s="203"/>
      <c r="DL62" s="203"/>
      <c r="DM62" s="203"/>
      <c r="DN62" s="203"/>
      <c r="DO62" s="203"/>
      <c r="DP62" s="203"/>
      <c r="DQ62" s="203"/>
      <c r="DR62" s="203"/>
      <c r="DS62" s="203"/>
      <c r="DT62" s="203"/>
      <c r="DU62" s="203"/>
      <c r="DV62" s="203"/>
      <c r="DW62" s="203"/>
      <c r="DX62" s="203"/>
      <c r="DY62" s="203"/>
      <c r="DZ62" s="203"/>
      <c r="EA62" s="203"/>
      <c r="EB62" s="203"/>
      <c r="EC62" s="203"/>
      <c r="ED62" s="203"/>
      <c r="EE62" s="203"/>
      <c r="EF62" s="203"/>
      <c r="EG62" s="203"/>
      <c r="EH62" s="203"/>
      <c r="EI62" s="203"/>
      <c r="EJ62" s="203"/>
      <c r="EK62" s="203"/>
      <c r="EL62" s="203"/>
      <c r="EM62" s="203"/>
      <c r="EN62" s="203"/>
      <c r="EO62" s="203"/>
      <c r="EP62" s="203"/>
      <c r="EQ62" s="203"/>
      <c r="ER62" s="203"/>
      <c r="ES62" s="203"/>
      <c r="ET62" s="203"/>
      <c r="EU62" s="203"/>
      <c r="EV62" s="203"/>
      <c r="EW62" s="203"/>
      <c r="EX62" s="203"/>
      <c r="EY62" s="203"/>
      <c r="EZ62" s="203"/>
      <c r="FA62" s="203"/>
      <c r="FB62" s="203"/>
      <c r="FC62" s="203"/>
      <c r="FD62" s="203"/>
      <c r="FE62" s="203"/>
      <c r="FF62" s="203"/>
      <c r="FG62" s="203"/>
      <c r="FH62" s="203"/>
      <c r="FI62" s="203"/>
      <c r="FJ62" s="203"/>
      <c r="FK62" s="203"/>
      <c r="FL62" s="203"/>
      <c r="FM62" s="203"/>
      <c r="FN62" s="203"/>
      <c r="FO62" s="203"/>
      <c r="FP62" s="203"/>
      <c r="FQ62" s="203"/>
      <c r="FR62" s="203"/>
      <c r="FS62" s="203"/>
      <c r="FT62" s="203"/>
      <c r="FU62" s="203"/>
      <c r="FV62" s="203"/>
      <c r="FW62" s="203"/>
      <c r="FX62" s="203"/>
      <c r="FY62" s="203"/>
      <c r="FZ62" s="203"/>
      <c r="GA62" s="203"/>
      <c r="GB62" s="203"/>
      <c r="GC62" s="203"/>
      <c r="GD62" s="203"/>
      <c r="GE62" s="203"/>
      <c r="GF62" s="203"/>
      <c r="GG62" s="203"/>
      <c r="GH62" s="203"/>
      <c r="GI62" s="203"/>
      <c r="GJ62" s="203"/>
      <c r="GK62" s="203"/>
      <c r="GL62" s="203"/>
      <c r="GM62" s="203"/>
      <c r="GN62" s="203"/>
      <c r="GO62" s="203"/>
      <c r="GP62" s="203"/>
      <c r="GQ62" s="203"/>
      <c r="GR62" s="203"/>
      <c r="GS62" s="203"/>
      <c r="GT62" s="203"/>
      <c r="GU62" s="203"/>
      <c r="GV62" s="203"/>
      <c r="GW62" s="203"/>
      <c r="GX62" s="203"/>
      <c r="GY62" s="203"/>
      <c r="GZ62" s="203"/>
      <c r="HA62" s="203"/>
      <c r="HB62" s="203"/>
      <c r="HC62" s="203"/>
      <c r="HD62" s="203"/>
      <c r="HE62" s="203"/>
      <c r="HF62" s="203"/>
      <c r="HG62" s="203"/>
      <c r="HH62" s="203"/>
      <c r="HI62" s="203"/>
      <c r="HJ62" s="203"/>
      <c r="HK62" s="203"/>
      <c r="HL62" s="203"/>
      <c r="HM62" s="203"/>
      <c r="HN62" s="203"/>
      <c r="HO62" s="203"/>
      <c r="HP62" s="203"/>
      <c r="HQ62" s="203"/>
      <c r="HR62" s="203"/>
      <c r="HS62" s="203"/>
      <c r="HT62" s="203"/>
      <c r="HU62" s="203"/>
      <c r="HV62" s="203"/>
      <c r="HW62" s="203"/>
      <c r="HX62" s="203"/>
      <c r="HY62" s="203"/>
      <c r="HZ62" s="203"/>
      <c r="IA62" s="203"/>
      <c r="IB62" s="203"/>
      <c r="IC62" s="203"/>
      <c r="ID62" s="203"/>
      <c r="IE62" s="203"/>
      <c r="IF62" s="203"/>
      <c r="IG62" s="203"/>
      <c r="IH62" s="203"/>
      <c r="II62" s="203"/>
      <c r="IJ62" s="203"/>
      <c r="IK62" s="203"/>
      <c r="IL62" s="203"/>
      <c r="IM62" s="203"/>
      <c r="IN62" s="203"/>
      <c r="IO62" s="203"/>
      <c r="IP62" s="203"/>
      <c r="IQ62" s="203"/>
      <c r="IR62" s="203"/>
    </row>
    <row r="63" spans="1:252" s="204" customFormat="1">
      <c r="A63" s="203"/>
      <c r="B63" s="203"/>
      <c r="C63" s="233"/>
      <c r="D63" s="149"/>
      <c r="E63" s="228"/>
      <c r="F63" s="236"/>
      <c r="G63" s="246"/>
      <c r="H63" s="396"/>
      <c r="I63" s="398"/>
      <c r="J63" s="396"/>
      <c r="K63" s="246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03"/>
      <c r="AE63" s="203"/>
      <c r="AF63" s="203"/>
      <c r="AG63" s="203"/>
      <c r="AH63" s="203"/>
      <c r="AI63" s="203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203"/>
      <c r="BD63" s="203"/>
      <c r="BE63" s="203"/>
      <c r="BF63" s="203"/>
      <c r="BG63" s="203"/>
      <c r="BH63" s="203"/>
      <c r="BI63" s="203"/>
      <c r="BJ63" s="203"/>
      <c r="BK63" s="203"/>
      <c r="BL63" s="203"/>
      <c r="BM63" s="203"/>
      <c r="BN63" s="203"/>
      <c r="BO63" s="203"/>
      <c r="BP63" s="203"/>
      <c r="BQ63" s="203"/>
      <c r="BR63" s="203"/>
      <c r="BS63" s="203"/>
      <c r="BT63" s="203"/>
      <c r="BU63" s="203"/>
      <c r="BV63" s="203"/>
      <c r="BW63" s="203"/>
      <c r="BX63" s="203"/>
      <c r="BY63" s="203"/>
      <c r="BZ63" s="203"/>
      <c r="CA63" s="203"/>
      <c r="CB63" s="203"/>
      <c r="CC63" s="203"/>
      <c r="CD63" s="203"/>
      <c r="CE63" s="203"/>
      <c r="CF63" s="203"/>
      <c r="CG63" s="203"/>
      <c r="CH63" s="203"/>
      <c r="CI63" s="203"/>
      <c r="CJ63" s="203"/>
      <c r="CK63" s="203"/>
      <c r="CL63" s="203"/>
      <c r="CM63" s="203"/>
      <c r="CN63" s="203"/>
      <c r="CO63" s="203"/>
      <c r="CP63" s="203"/>
      <c r="CQ63" s="203"/>
      <c r="CR63" s="203"/>
      <c r="CS63" s="203"/>
      <c r="CT63" s="203"/>
      <c r="CU63" s="203"/>
      <c r="CV63" s="203"/>
      <c r="CW63" s="203"/>
      <c r="CX63" s="203"/>
      <c r="CY63" s="203"/>
      <c r="CZ63" s="203"/>
      <c r="DA63" s="203"/>
      <c r="DB63" s="203"/>
      <c r="DC63" s="203"/>
      <c r="DD63" s="203"/>
      <c r="DE63" s="203"/>
      <c r="DF63" s="203"/>
      <c r="DG63" s="203"/>
      <c r="DH63" s="203"/>
      <c r="DI63" s="203"/>
      <c r="DJ63" s="203"/>
      <c r="DK63" s="203"/>
      <c r="DL63" s="203"/>
      <c r="DM63" s="203"/>
      <c r="DN63" s="203"/>
      <c r="DO63" s="203"/>
      <c r="DP63" s="203"/>
      <c r="DQ63" s="203"/>
      <c r="DR63" s="203"/>
      <c r="DS63" s="203"/>
      <c r="DT63" s="203"/>
      <c r="DU63" s="203"/>
      <c r="DV63" s="203"/>
      <c r="DW63" s="203"/>
      <c r="DX63" s="203"/>
      <c r="DY63" s="203"/>
      <c r="DZ63" s="203"/>
      <c r="EA63" s="203"/>
      <c r="EB63" s="203"/>
      <c r="EC63" s="203"/>
      <c r="ED63" s="203"/>
      <c r="EE63" s="203"/>
      <c r="EF63" s="203"/>
      <c r="EG63" s="203"/>
      <c r="EH63" s="203"/>
      <c r="EI63" s="203"/>
      <c r="EJ63" s="203"/>
      <c r="EK63" s="203"/>
      <c r="EL63" s="203"/>
      <c r="EM63" s="203"/>
      <c r="EN63" s="203"/>
      <c r="EO63" s="203"/>
      <c r="EP63" s="203"/>
      <c r="EQ63" s="203"/>
      <c r="ER63" s="203"/>
      <c r="ES63" s="203"/>
      <c r="ET63" s="203"/>
      <c r="EU63" s="203"/>
      <c r="EV63" s="203"/>
      <c r="EW63" s="203"/>
      <c r="EX63" s="203"/>
      <c r="EY63" s="203"/>
      <c r="EZ63" s="203"/>
      <c r="FA63" s="203"/>
      <c r="FB63" s="203"/>
      <c r="FC63" s="203"/>
      <c r="FD63" s="203"/>
      <c r="FE63" s="203"/>
      <c r="FF63" s="203"/>
      <c r="FG63" s="203"/>
      <c r="FH63" s="203"/>
      <c r="FI63" s="203"/>
      <c r="FJ63" s="203"/>
      <c r="FK63" s="203"/>
      <c r="FL63" s="203"/>
      <c r="FM63" s="203"/>
      <c r="FN63" s="203"/>
      <c r="FO63" s="203"/>
      <c r="FP63" s="203"/>
      <c r="FQ63" s="203"/>
      <c r="FR63" s="203"/>
      <c r="FS63" s="203"/>
      <c r="FT63" s="203"/>
      <c r="FU63" s="203"/>
      <c r="FV63" s="203"/>
      <c r="FW63" s="203"/>
      <c r="FX63" s="203"/>
      <c r="FY63" s="203"/>
      <c r="FZ63" s="203"/>
      <c r="GA63" s="203"/>
      <c r="GB63" s="203"/>
      <c r="GC63" s="203"/>
      <c r="GD63" s="203"/>
      <c r="GE63" s="203"/>
      <c r="GF63" s="203"/>
      <c r="GG63" s="203"/>
      <c r="GH63" s="203"/>
      <c r="GI63" s="203"/>
      <c r="GJ63" s="203"/>
      <c r="GK63" s="203"/>
      <c r="GL63" s="203"/>
      <c r="GM63" s="203"/>
      <c r="GN63" s="203"/>
      <c r="GO63" s="203"/>
      <c r="GP63" s="203"/>
      <c r="GQ63" s="203"/>
      <c r="GR63" s="203"/>
      <c r="GS63" s="203"/>
      <c r="GT63" s="203"/>
      <c r="GU63" s="203"/>
      <c r="GV63" s="203"/>
      <c r="GW63" s="203"/>
      <c r="GX63" s="203"/>
      <c r="GY63" s="203"/>
      <c r="GZ63" s="203"/>
      <c r="HA63" s="203"/>
      <c r="HB63" s="203"/>
      <c r="HC63" s="203"/>
      <c r="HD63" s="203"/>
      <c r="HE63" s="203"/>
      <c r="HF63" s="203"/>
      <c r="HG63" s="203"/>
      <c r="HH63" s="203"/>
      <c r="HI63" s="203"/>
      <c r="HJ63" s="203"/>
      <c r="HK63" s="203"/>
      <c r="HL63" s="203"/>
      <c r="HM63" s="203"/>
      <c r="HN63" s="203"/>
      <c r="HO63" s="203"/>
      <c r="HP63" s="203"/>
      <c r="HQ63" s="203"/>
      <c r="HR63" s="203"/>
      <c r="HS63" s="203"/>
      <c r="HT63" s="203"/>
      <c r="HU63" s="203"/>
      <c r="HV63" s="203"/>
      <c r="HW63" s="203"/>
      <c r="HX63" s="203"/>
      <c r="HY63" s="203"/>
      <c r="HZ63" s="203"/>
      <c r="IA63" s="203"/>
      <c r="IB63" s="203"/>
      <c r="IC63" s="203"/>
      <c r="ID63" s="203"/>
      <c r="IE63" s="203"/>
      <c r="IF63" s="203"/>
      <c r="IG63" s="203"/>
      <c r="IH63" s="203"/>
      <c r="II63" s="203"/>
      <c r="IJ63" s="203"/>
      <c r="IK63" s="203"/>
      <c r="IL63" s="203"/>
      <c r="IM63" s="203"/>
      <c r="IN63" s="203"/>
      <c r="IO63" s="203"/>
      <c r="IP63" s="203"/>
      <c r="IQ63" s="203"/>
      <c r="IR63" s="203"/>
    </row>
    <row r="64" spans="1:252" s="204" customFormat="1">
      <c r="A64" s="203"/>
      <c r="B64" s="203"/>
      <c r="C64" s="233"/>
      <c r="D64" s="149"/>
      <c r="E64" s="228"/>
      <c r="F64" s="236"/>
      <c r="G64" s="246"/>
      <c r="H64" s="396"/>
      <c r="I64" s="398"/>
      <c r="J64" s="396"/>
      <c r="K64" s="246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3"/>
      <c r="DI64" s="203"/>
      <c r="DJ64" s="203"/>
      <c r="DK64" s="203"/>
      <c r="DL64" s="203"/>
      <c r="DM64" s="203"/>
      <c r="DN64" s="203"/>
      <c r="DO64" s="203"/>
      <c r="DP64" s="203"/>
      <c r="DQ64" s="203"/>
      <c r="DR64" s="203"/>
      <c r="DS64" s="203"/>
      <c r="DT64" s="203"/>
      <c r="DU64" s="203"/>
      <c r="DV64" s="203"/>
      <c r="DW64" s="203"/>
      <c r="DX64" s="203"/>
      <c r="DY64" s="203"/>
      <c r="DZ64" s="203"/>
      <c r="EA64" s="203"/>
      <c r="EB64" s="203"/>
      <c r="EC64" s="203"/>
      <c r="ED64" s="203"/>
      <c r="EE64" s="203"/>
      <c r="EF64" s="203"/>
      <c r="EG64" s="203"/>
      <c r="EH64" s="203"/>
      <c r="EI64" s="203"/>
      <c r="EJ64" s="203"/>
      <c r="EK64" s="203"/>
      <c r="EL64" s="203"/>
      <c r="EM64" s="203"/>
      <c r="EN64" s="203"/>
      <c r="EO64" s="203"/>
      <c r="EP64" s="203"/>
      <c r="EQ64" s="203"/>
      <c r="ER64" s="203"/>
      <c r="ES64" s="203"/>
      <c r="ET64" s="203"/>
      <c r="EU64" s="203"/>
      <c r="EV64" s="203"/>
      <c r="EW64" s="203"/>
      <c r="EX64" s="203"/>
      <c r="EY64" s="203"/>
      <c r="EZ64" s="203"/>
      <c r="FA64" s="203"/>
      <c r="FB64" s="203"/>
      <c r="FC64" s="203"/>
      <c r="FD64" s="203"/>
      <c r="FE64" s="203"/>
      <c r="FF64" s="203"/>
      <c r="FG64" s="203"/>
      <c r="FH64" s="203"/>
      <c r="FI64" s="203"/>
      <c r="FJ64" s="203"/>
      <c r="FK64" s="203"/>
      <c r="FL64" s="203"/>
      <c r="FM64" s="203"/>
      <c r="FN64" s="203"/>
      <c r="FO64" s="203"/>
      <c r="FP64" s="203"/>
      <c r="FQ64" s="203"/>
      <c r="FR64" s="203"/>
      <c r="FS64" s="203"/>
      <c r="FT64" s="203"/>
      <c r="FU64" s="203"/>
      <c r="FV64" s="203"/>
      <c r="FW64" s="203"/>
      <c r="FX64" s="203"/>
      <c r="FY64" s="203"/>
      <c r="FZ64" s="203"/>
      <c r="GA64" s="203"/>
      <c r="GB64" s="203"/>
      <c r="GC64" s="203"/>
      <c r="GD64" s="203"/>
      <c r="GE64" s="203"/>
      <c r="GF64" s="203"/>
      <c r="GG64" s="203"/>
      <c r="GH64" s="203"/>
      <c r="GI64" s="203"/>
      <c r="GJ64" s="203"/>
      <c r="GK64" s="203"/>
      <c r="GL64" s="203"/>
      <c r="GM64" s="203"/>
      <c r="GN64" s="203"/>
      <c r="GO64" s="203"/>
      <c r="GP64" s="203"/>
      <c r="GQ64" s="203"/>
      <c r="GR64" s="203"/>
      <c r="GS64" s="203"/>
      <c r="GT64" s="203"/>
      <c r="GU64" s="203"/>
      <c r="GV64" s="203"/>
      <c r="GW64" s="203"/>
      <c r="GX64" s="203"/>
      <c r="GY64" s="203"/>
      <c r="GZ64" s="203"/>
      <c r="HA64" s="203"/>
      <c r="HB64" s="203"/>
      <c r="HC64" s="203"/>
      <c r="HD64" s="203"/>
      <c r="HE64" s="203"/>
      <c r="HF64" s="203"/>
      <c r="HG64" s="203"/>
      <c r="HH64" s="203"/>
      <c r="HI64" s="203"/>
      <c r="HJ64" s="203"/>
      <c r="HK64" s="203"/>
      <c r="HL64" s="203"/>
      <c r="HM64" s="203"/>
      <c r="HN64" s="203"/>
      <c r="HO64" s="203"/>
      <c r="HP64" s="203"/>
      <c r="HQ64" s="203"/>
      <c r="HR64" s="203"/>
      <c r="HS64" s="203"/>
      <c r="HT64" s="203"/>
      <c r="HU64" s="203"/>
      <c r="HV64" s="203"/>
      <c r="HW64" s="203"/>
      <c r="HX64" s="203"/>
      <c r="HY64" s="203"/>
      <c r="HZ64" s="203"/>
      <c r="IA64" s="203"/>
      <c r="IB64" s="203"/>
      <c r="IC64" s="203"/>
      <c r="ID64" s="203"/>
      <c r="IE64" s="203"/>
      <c r="IF64" s="203"/>
      <c r="IG64" s="203"/>
      <c r="IH64" s="203"/>
      <c r="II64" s="203"/>
      <c r="IJ64" s="203"/>
      <c r="IK64" s="203"/>
      <c r="IL64" s="203"/>
      <c r="IM64" s="203"/>
      <c r="IN64" s="203"/>
      <c r="IO64" s="203"/>
      <c r="IP64" s="203"/>
      <c r="IQ64" s="203"/>
      <c r="IR64" s="203"/>
    </row>
    <row r="65" spans="1:252" s="204" customFormat="1">
      <c r="A65" s="203"/>
      <c r="B65" s="203"/>
      <c r="C65" s="233"/>
      <c r="D65" s="149"/>
      <c r="E65" s="228"/>
      <c r="F65" s="236"/>
      <c r="G65" s="246"/>
      <c r="H65" s="396"/>
      <c r="I65" s="398"/>
      <c r="J65" s="396"/>
      <c r="K65" s="246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203"/>
      <c r="BI65" s="203"/>
      <c r="BJ65" s="203"/>
      <c r="BK65" s="203"/>
      <c r="BL65" s="203"/>
      <c r="BM65" s="203"/>
      <c r="BN65" s="203"/>
      <c r="BO65" s="203"/>
      <c r="BP65" s="203"/>
      <c r="BQ65" s="203"/>
      <c r="BR65" s="203"/>
      <c r="BS65" s="203"/>
      <c r="BT65" s="203"/>
      <c r="BU65" s="203"/>
      <c r="BV65" s="203"/>
      <c r="BW65" s="203"/>
      <c r="BX65" s="203"/>
      <c r="BY65" s="203"/>
      <c r="BZ65" s="203"/>
      <c r="CA65" s="203"/>
      <c r="CB65" s="203"/>
      <c r="CC65" s="203"/>
      <c r="CD65" s="203"/>
      <c r="CE65" s="203"/>
      <c r="CF65" s="203"/>
      <c r="CG65" s="203"/>
      <c r="CH65" s="203"/>
      <c r="CI65" s="203"/>
      <c r="CJ65" s="203"/>
      <c r="CK65" s="203"/>
      <c r="CL65" s="203"/>
      <c r="CM65" s="203"/>
      <c r="CN65" s="203"/>
      <c r="CO65" s="203"/>
      <c r="CP65" s="203"/>
      <c r="CQ65" s="203"/>
      <c r="CR65" s="203"/>
      <c r="CS65" s="203"/>
      <c r="CT65" s="203"/>
      <c r="CU65" s="203"/>
      <c r="CV65" s="203"/>
      <c r="CW65" s="203"/>
      <c r="CX65" s="203"/>
      <c r="CY65" s="203"/>
      <c r="CZ65" s="203"/>
      <c r="DA65" s="203"/>
      <c r="DB65" s="203"/>
      <c r="DC65" s="203"/>
      <c r="DD65" s="203"/>
      <c r="DE65" s="203"/>
      <c r="DF65" s="203"/>
      <c r="DG65" s="203"/>
      <c r="DH65" s="203"/>
      <c r="DI65" s="203"/>
      <c r="DJ65" s="203"/>
      <c r="DK65" s="203"/>
      <c r="DL65" s="203"/>
      <c r="DM65" s="203"/>
      <c r="DN65" s="203"/>
      <c r="DO65" s="203"/>
      <c r="DP65" s="203"/>
      <c r="DQ65" s="203"/>
      <c r="DR65" s="203"/>
      <c r="DS65" s="203"/>
      <c r="DT65" s="203"/>
      <c r="DU65" s="203"/>
      <c r="DV65" s="203"/>
      <c r="DW65" s="203"/>
      <c r="DX65" s="203"/>
      <c r="DY65" s="203"/>
      <c r="DZ65" s="203"/>
      <c r="EA65" s="203"/>
      <c r="EB65" s="203"/>
      <c r="EC65" s="203"/>
      <c r="ED65" s="203"/>
      <c r="EE65" s="203"/>
      <c r="EF65" s="203"/>
      <c r="EG65" s="203"/>
      <c r="EH65" s="203"/>
      <c r="EI65" s="203"/>
      <c r="EJ65" s="203"/>
      <c r="EK65" s="203"/>
      <c r="EL65" s="203"/>
      <c r="EM65" s="203"/>
      <c r="EN65" s="203"/>
      <c r="EO65" s="203"/>
      <c r="EP65" s="203"/>
      <c r="EQ65" s="203"/>
      <c r="ER65" s="203"/>
      <c r="ES65" s="203"/>
      <c r="ET65" s="203"/>
      <c r="EU65" s="203"/>
      <c r="EV65" s="203"/>
      <c r="EW65" s="203"/>
      <c r="EX65" s="203"/>
      <c r="EY65" s="203"/>
      <c r="EZ65" s="203"/>
      <c r="FA65" s="203"/>
      <c r="FB65" s="203"/>
      <c r="FC65" s="203"/>
      <c r="FD65" s="203"/>
      <c r="FE65" s="203"/>
      <c r="FF65" s="203"/>
      <c r="FG65" s="203"/>
      <c r="FH65" s="203"/>
      <c r="FI65" s="203"/>
      <c r="FJ65" s="203"/>
      <c r="FK65" s="203"/>
      <c r="FL65" s="203"/>
      <c r="FM65" s="203"/>
      <c r="FN65" s="203"/>
      <c r="FO65" s="203"/>
      <c r="FP65" s="203"/>
      <c r="FQ65" s="203"/>
      <c r="FR65" s="203"/>
      <c r="FS65" s="203"/>
      <c r="FT65" s="203"/>
      <c r="FU65" s="203"/>
      <c r="FV65" s="203"/>
      <c r="FW65" s="203"/>
      <c r="FX65" s="203"/>
      <c r="FY65" s="203"/>
      <c r="FZ65" s="203"/>
      <c r="GA65" s="203"/>
      <c r="GB65" s="203"/>
      <c r="GC65" s="203"/>
      <c r="GD65" s="203"/>
      <c r="GE65" s="203"/>
      <c r="GF65" s="203"/>
      <c r="GG65" s="203"/>
      <c r="GH65" s="203"/>
      <c r="GI65" s="203"/>
      <c r="GJ65" s="203"/>
      <c r="GK65" s="203"/>
      <c r="GL65" s="203"/>
      <c r="GM65" s="203"/>
      <c r="GN65" s="203"/>
      <c r="GO65" s="203"/>
      <c r="GP65" s="203"/>
      <c r="GQ65" s="203"/>
      <c r="GR65" s="203"/>
      <c r="GS65" s="203"/>
      <c r="GT65" s="203"/>
      <c r="GU65" s="203"/>
      <c r="GV65" s="203"/>
      <c r="GW65" s="203"/>
      <c r="GX65" s="203"/>
      <c r="GY65" s="203"/>
      <c r="GZ65" s="203"/>
      <c r="HA65" s="203"/>
      <c r="HB65" s="203"/>
      <c r="HC65" s="203"/>
      <c r="HD65" s="203"/>
      <c r="HE65" s="203"/>
      <c r="HF65" s="203"/>
      <c r="HG65" s="203"/>
      <c r="HH65" s="203"/>
      <c r="HI65" s="203"/>
      <c r="HJ65" s="203"/>
      <c r="HK65" s="203"/>
      <c r="HL65" s="203"/>
      <c r="HM65" s="203"/>
      <c r="HN65" s="203"/>
      <c r="HO65" s="203"/>
      <c r="HP65" s="203"/>
      <c r="HQ65" s="203"/>
      <c r="HR65" s="203"/>
      <c r="HS65" s="203"/>
      <c r="HT65" s="203"/>
      <c r="HU65" s="203"/>
      <c r="HV65" s="203"/>
      <c r="HW65" s="203"/>
      <c r="HX65" s="203"/>
      <c r="HY65" s="203"/>
      <c r="HZ65" s="203"/>
      <c r="IA65" s="203"/>
      <c r="IB65" s="203"/>
      <c r="IC65" s="203"/>
      <c r="ID65" s="203"/>
      <c r="IE65" s="203"/>
      <c r="IF65" s="203"/>
      <c r="IG65" s="203"/>
      <c r="IH65" s="203"/>
      <c r="II65" s="203"/>
      <c r="IJ65" s="203"/>
      <c r="IK65" s="203"/>
      <c r="IL65" s="203"/>
      <c r="IM65" s="203"/>
      <c r="IN65" s="203"/>
      <c r="IO65" s="203"/>
      <c r="IP65" s="203"/>
      <c r="IQ65" s="203"/>
      <c r="IR65" s="203"/>
    </row>
    <row r="66" spans="1:252" s="204" customFormat="1">
      <c r="A66" s="203"/>
      <c r="B66" s="203"/>
      <c r="C66" s="233"/>
      <c r="D66" s="149"/>
      <c r="E66" s="228"/>
      <c r="F66" s="236"/>
      <c r="G66" s="246"/>
      <c r="H66" s="396"/>
      <c r="I66" s="398"/>
      <c r="J66" s="396"/>
      <c r="K66" s="246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3"/>
      <c r="DI66" s="203"/>
      <c r="DJ66" s="203"/>
      <c r="DK66" s="203"/>
      <c r="DL66" s="203"/>
      <c r="DM66" s="203"/>
      <c r="DN66" s="203"/>
      <c r="DO66" s="203"/>
      <c r="DP66" s="203"/>
      <c r="DQ66" s="203"/>
      <c r="DR66" s="203"/>
      <c r="DS66" s="203"/>
      <c r="DT66" s="203"/>
      <c r="DU66" s="203"/>
      <c r="DV66" s="203"/>
      <c r="DW66" s="203"/>
      <c r="DX66" s="203"/>
      <c r="DY66" s="203"/>
      <c r="DZ66" s="203"/>
      <c r="EA66" s="203"/>
      <c r="EB66" s="203"/>
      <c r="EC66" s="203"/>
      <c r="ED66" s="203"/>
      <c r="EE66" s="203"/>
      <c r="EF66" s="203"/>
      <c r="EG66" s="203"/>
      <c r="EH66" s="203"/>
      <c r="EI66" s="203"/>
      <c r="EJ66" s="203"/>
      <c r="EK66" s="203"/>
      <c r="EL66" s="203"/>
      <c r="EM66" s="203"/>
      <c r="EN66" s="203"/>
      <c r="EO66" s="203"/>
      <c r="EP66" s="203"/>
      <c r="EQ66" s="203"/>
      <c r="ER66" s="203"/>
      <c r="ES66" s="203"/>
      <c r="ET66" s="203"/>
      <c r="EU66" s="203"/>
      <c r="EV66" s="203"/>
      <c r="EW66" s="203"/>
      <c r="EX66" s="203"/>
      <c r="EY66" s="203"/>
      <c r="EZ66" s="203"/>
      <c r="FA66" s="203"/>
      <c r="FB66" s="203"/>
      <c r="FC66" s="203"/>
      <c r="FD66" s="203"/>
      <c r="FE66" s="203"/>
      <c r="FF66" s="203"/>
      <c r="FG66" s="203"/>
      <c r="FH66" s="203"/>
      <c r="FI66" s="203"/>
      <c r="FJ66" s="203"/>
      <c r="FK66" s="203"/>
      <c r="FL66" s="203"/>
      <c r="FM66" s="203"/>
      <c r="FN66" s="203"/>
      <c r="FO66" s="203"/>
      <c r="FP66" s="203"/>
      <c r="FQ66" s="203"/>
      <c r="FR66" s="203"/>
      <c r="FS66" s="203"/>
      <c r="FT66" s="203"/>
      <c r="FU66" s="203"/>
      <c r="FV66" s="203"/>
      <c r="FW66" s="203"/>
      <c r="FX66" s="203"/>
      <c r="FY66" s="203"/>
      <c r="FZ66" s="203"/>
      <c r="GA66" s="203"/>
      <c r="GB66" s="203"/>
      <c r="GC66" s="203"/>
      <c r="GD66" s="203"/>
      <c r="GE66" s="203"/>
      <c r="GF66" s="203"/>
      <c r="GG66" s="203"/>
      <c r="GH66" s="203"/>
      <c r="GI66" s="203"/>
      <c r="GJ66" s="203"/>
      <c r="GK66" s="203"/>
      <c r="GL66" s="203"/>
      <c r="GM66" s="203"/>
      <c r="GN66" s="203"/>
      <c r="GO66" s="203"/>
      <c r="GP66" s="203"/>
      <c r="GQ66" s="203"/>
      <c r="GR66" s="203"/>
      <c r="GS66" s="203"/>
      <c r="GT66" s="203"/>
      <c r="GU66" s="203"/>
      <c r="GV66" s="203"/>
      <c r="GW66" s="203"/>
      <c r="GX66" s="203"/>
      <c r="GY66" s="203"/>
      <c r="GZ66" s="203"/>
      <c r="HA66" s="203"/>
      <c r="HB66" s="203"/>
      <c r="HC66" s="203"/>
      <c r="HD66" s="203"/>
      <c r="HE66" s="203"/>
      <c r="HF66" s="203"/>
      <c r="HG66" s="203"/>
      <c r="HH66" s="203"/>
      <c r="HI66" s="203"/>
      <c r="HJ66" s="203"/>
      <c r="HK66" s="203"/>
      <c r="HL66" s="203"/>
      <c r="HM66" s="203"/>
      <c r="HN66" s="203"/>
      <c r="HO66" s="203"/>
      <c r="HP66" s="203"/>
      <c r="HQ66" s="203"/>
      <c r="HR66" s="203"/>
      <c r="HS66" s="203"/>
      <c r="HT66" s="203"/>
      <c r="HU66" s="203"/>
      <c r="HV66" s="203"/>
      <c r="HW66" s="203"/>
      <c r="HX66" s="203"/>
      <c r="HY66" s="203"/>
      <c r="HZ66" s="203"/>
      <c r="IA66" s="203"/>
      <c r="IB66" s="203"/>
      <c r="IC66" s="203"/>
      <c r="ID66" s="203"/>
      <c r="IE66" s="203"/>
      <c r="IF66" s="203"/>
      <c r="IG66" s="203"/>
      <c r="IH66" s="203"/>
      <c r="II66" s="203"/>
      <c r="IJ66" s="203"/>
      <c r="IK66" s="203"/>
      <c r="IL66" s="203"/>
      <c r="IM66" s="203"/>
      <c r="IN66" s="203"/>
      <c r="IO66" s="203"/>
      <c r="IP66" s="203"/>
      <c r="IQ66" s="203"/>
      <c r="IR66" s="203"/>
    </row>
    <row r="67" spans="1:252" s="204" customFormat="1">
      <c r="A67" s="203"/>
      <c r="B67" s="203"/>
      <c r="C67" s="233"/>
      <c r="D67" s="149"/>
      <c r="E67" s="228"/>
      <c r="F67" s="236"/>
      <c r="G67" s="246"/>
      <c r="H67" s="396"/>
      <c r="I67" s="398"/>
      <c r="J67" s="396"/>
      <c r="K67" s="246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3"/>
      <c r="AW67" s="203"/>
      <c r="AX67" s="203"/>
      <c r="AY67" s="203"/>
      <c r="AZ67" s="203"/>
      <c r="BA67" s="203"/>
      <c r="BB67" s="203"/>
      <c r="BC67" s="203"/>
      <c r="BD67" s="203"/>
      <c r="BE67" s="203"/>
      <c r="BF67" s="203"/>
      <c r="BG67" s="203"/>
      <c r="BH67" s="203"/>
      <c r="BI67" s="203"/>
      <c r="BJ67" s="203"/>
      <c r="BK67" s="203"/>
      <c r="BL67" s="203"/>
      <c r="BM67" s="203"/>
      <c r="BN67" s="203"/>
      <c r="BO67" s="203"/>
      <c r="BP67" s="203"/>
      <c r="BQ67" s="203"/>
      <c r="BR67" s="203"/>
      <c r="BS67" s="203"/>
      <c r="BT67" s="203"/>
      <c r="BU67" s="203"/>
      <c r="BV67" s="203"/>
      <c r="BW67" s="203"/>
      <c r="BX67" s="203"/>
      <c r="BY67" s="203"/>
      <c r="BZ67" s="203"/>
      <c r="CA67" s="203"/>
      <c r="CB67" s="203"/>
      <c r="CC67" s="203"/>
      <c r="CD67" s="203"/>
      <c r="CE67" s="203"/>
      <c r="CF67" s="203"/>
      <c r="CG67" s="203"/>
      <c r="CH67" s="203"/>
      <c r="CI67" s="203"/>
      <c r="CJ67" s="203"/>
      <c r="CK67" s="203"/>
      <c r="CL67" s="203"/>
      <c r="CM67" s="203"/>
      <c r="CN67" s="203"/>
      <c r="CO67" s="203"/>
      <c r="CP67" s="203"/>
      <c r="CQ67" s="203"/>
      <c r="CR67" s="203"/>
      <c r="CS67" s="203"/>
      <c r="CT67" s="203"/>
      <c r="CU67" s="203"/>
      <c r="CV67" s="203"/>
      <c r="CW67" s="203"/>
      <c r="CX67" s="203"/>
      <c r="CY67" s="203"/>
      <c r="CZ67" s="203"/>
      <c r="DA67" s="203"/>
      <c r="DB67" s="203"/>
      <c r="DC67" s="203"/>
      <c r="DD67" s="203"/>
      <c r="DE67" s="203"/>
      <c r="DF67" s="203"/>
      <c r="DG67" s="203"/>
      <c r="DH67" s="203"/>
      <c r="DI67" s="203"/>
      <c r="DJ67" s="203"/>
      <c r="DK67" s="203"/>
      <c r="DL67" s="203"/>
      <c r="DM67" s="203"/>
      <c r="DN67" s="203"/>
      <c r="DO67" s="203"/>
      <c r="DP67" s="203"/>
      <c r="DQ67" s="203"/>
      <c r="DR67" s="203"/>
      <c r="DS67" s="203"/>
      <c r="DT67" s="203"/>
      <c r="DU67" s="203"/>
      <c r="DV67" s="203"/>
      <c r="DW67" s="203"/>
      <c r="DX67" s="203"/>
      <c r="DY67" s="203"/>
      <c r="DZ67" s="203"/>
      <c r="EA67" s="203"/>
      <c r="EB67" s="203"/>
      <c r="EC67" s="203"/>
      <c r="ED67" s="203"/>
      <c r="EE67" s="203"/>
      <c r="EF67" s="203"/>
      <c r="EG67" s="203"/>
      <c r="EH67" s="203"/>
      <c r="EI67" s="203"/>
      <c r="EJ67" s="203"/>
      <c r="EK67" s="203"/>
      <c r="EL67" s="203"/>
      <c r="EM67" s="203"/>
      <c r="EN67" s="203"/>
      <c r="EO67" s="203"/>
      <c r="EP67" s="203"/>
      <c r="EQ67" s="203"/>
      <c r="ER67" s="203"/>
      <c r="ES67" s="203"/>
      <c r="ET67" s="203"/>
      <c r="EU67" s="203"/>
      <c r="EV67" s="203"/>
      <c r="EW67" s="203"/>
      <c r="EX67" s="203"/>
      <c r="EY67" s="203"/>
      <c r="EZ67" s="203"/>
      <c r="FA67" s="203"/>
      <c r="FB67" s="203"/>
      <c r="FC67" s="203"/>
      <c r="FD67" s="203"/>
      <c r="FE67" s="203"/>
      <c r="FF67" s="203"/>
      <c r="FG67" s="203"/>
      <c r="FH67" s="203"/>
      <c r="FI67" s="203"/>
      <c r="FJ67" s="203"/>
      <c r="FK67" s="203"/>
      <c r="FL67" s="203"/>
      <c r="FM67" s="203"/>
      <c r="FN67" s="203"/>
      <c r="FO67" s="203"/>
      <c r="FP67" s="203"/>
      <c r="FQ67" s="203"/>
      <c r="FR67" s="203"/>
      <c r="FS67" s="203"/>
      <c r="FT67" s="203"/>
      <c r="FU67" s="203"/>
      <c r="FV67" s="203"/>
      <c r="FW67" s="203"/>
      <c r="FX67" s="203"/>
      <c r="FY67" s="203"/>
      <c r="FZ67" s="203"/>
      <c r="GA67" s="203"/>
      <c r="GB67" s="203"/>
      <c r="GC67" s="203"/>
      <c r="GD67" s="203"/>
      <c r="GE67" s="203"/>
      <c r="GF67" s="203"/>
      <c r="GG67" s="203"/>
      <c r="GH67" s="203"/>
      <c r="GI67" s="203"/>
      <c r="GJ67" s="203"/>
      <c r="GK67" s="203"/>
      <c r="GL67" s="203"/>
      <c r="GM67" s="203"/>
      <c r="GN67" s="203"/>
      <c r="GO67" s="203"/>
      <c r="GP67" s="203"/>
      <c r="GQ67" s="203"/>
      <c r="GR67" s="203"/>
      <c r="GS67" s="203"/>
      <c r="GT67" s="203"/>
      <c r="GU67" s="203"/>
      <c r="GV67" s="203"/>
      <c r="GW67" s="203"/>
      <c r="GX67" s="203"/>
      <c r="GY67" s="203"/>
      <c r="GZ67" s="203"/>
      <c r="HA67" s="203"/>
      <c r="HB67" s="203"/>
      <c r="HC67" s="203"/>
      <c r="HD67" s="203"/>
      <c r="HE67" s="203"/>
      <c r="HF67" s="203"/>
      <c r="HG67" s="203"/>
      <c r="HH67" s="203"/>
      <c r="HI67" s="203"/>
      <c r="HJ67" s="203"/>
      <c r="HK67" s="203"/>
      <c r="HL67" s="203"/>
      <c r="HM67" s="203"/>
      <c r="HN67" s="203"/>
      <c r="HO67" s="203"/>
      <c r="HP67" s="203"/>
      <c r="HQ67" s="203"/>
      <c r="HR67" s="203"/>
      <c r="HS67" s="203"/>
      <c r="HT67" s="203"/>
      <c r="HU67" s="203"/>
      <c r="HV67" s="203"/>
      <c r="HW67" s="203"/>
      <c r="HX67" s="203"/>
      <c r="HY67" s="203"/>
      <c r="HZ67" s="203"/>
      <c r="IA67" s="203"/>
      <c r="IB67" s="203"/>
      <c r="IC67" s="203"/>
      <c r="ID67" s="203"/>
      <c r="IE67" s="203"/>
      <c r="IF67" s="203"/>
      <c r="IG67" s="203"/>
      <c r="IH67" s="203"/>
      <c r="II67" s="203"/>
      <c r="IJ67" s="203"/>
      <c r="IK67" s="203"/>
      <c r="IL67" s="203"/>
      <c r="IM67" s="203"/>
      <c r="IN67" s="203"/>
      <c r="IO67" s="203"/>
      <c r="IP67" s="203"/>
      <c r="IQ67" s="203"/>
      <c r="IR67" s="203"/>
    </row>
    <row r="68" spans="1:252" s="204" customFormat="1">
      <c r="A68" s="203"/>
      <c r="B68" s="203"/>
      <c r="C68" s="233"/>
      <c r="D68" s="149"/>
      <c r="E68" s="228"/>
      <c r="F68" s="236"/>
      <c r="G68" s="246"/>
      <c r="H68" s="396"/>
      <c r="I68" s="398"/>
      <c r="J68" s="396"/>
      <c r="K68" s="246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203"/>
      <c r="CR68" s="203"/>
      <c r="CS68" s="203"/>
      <c r="CT68" s="203"/>
      <c r="CU68" s="203"/>
      <c r="CV68" s="203"/>
      <c r="CW68" s="203"/>
      <c r="CX68" s="203"/>
      <c r="CY68" s="203"/>
      <c r="CZ68" s="203"/>
      <c r="DA68" s="203"/>
      <c r="DB68" s="203"/>
      <c r="DC68" s="203"/>
      <c r="DD68" s="203"/>
      <c r="DE68" s="203"/>
      <c r="DF68" s="203"/>
      <c r="DG68" s="203"/>
      <c r="DH68" s="203"/>
      <c r="DI68" s="203"/>
      <c r="DJ68" s="203"/>
      <c r="DK68" s="203"/>
      <c r="DL68" s="203"/>
      <c r="DM68" s="203"/>
      <c r="DN68" s="203"/>
      <c r="DO68" s="203"/>
      <c r="DP68" s="203"/>
      <c r="DQ68" s="203"/>
      <c r="DR68" s="203"/>
      <c r="DS68" s="203"/>
      <c r="DT68" s="203"/>
      <c r="DU68" s="203"/>
      <c r="DV68" s="203"/>
      <c r="DW68" s="203"/>
      <c r="DX68" s="203"/>
      <c r="DY68" s="203"/>
      <c r="DZ68" s="203"/>
      <c r="EA68" s="203"/>
      <c r="EB68" s="203"/>
      <c r="EC68" s="203"/>
      <c r="ED68" s="203"/>
      <c r="EE68" s="203"/>
      <c r="EF68" s="203"/>
      <c r="EG68" s="203"/>
      <c r="EH68" s="203"/>
      <c r="EI68" s="203"/>
      <c r="EJ68" s="203"/>
      <c r="EK68" s="203"/>
      <c r="EL68" s="203"/>
      <c r="EM68" s="203"/>
      <c r="EN68" s="203"/>
      <c r="EO68" s="203"/>
      <c r="EP68" s="203"/>
      <c r="EQ68" s="203"/>
      <c r="ER68" s="203"/>
      <c r="ES68" s="203"/>
      <c r="ET68" s="203"/>
      <c r="EU68" s="203"/>
      <c r="EV68" s="203"/>
      <c r="EW68" s="203"/>
      <c r="EX68" s="203"/>
      <c r="EY68" s="203"/>
      <c r="EZ68" s="203"/>
      <c r="FA68" s="203"/>
      <c r="FB68" s="203"/>
      <c r="FC68" s="203"/>
      <c r="FD68" s="203"/>
      <c r="FE68" s="203"/>
      <c r="FF68" s="203"/>
      <c r="FG68" s="203"/>
      <c r="FH68" s="203"/>
      <c r="FI68" s="203"/>
      <c r="FJ68" s="203"/>
      <c r="FK68" s="203"/>
      <c r="FL68" s="203"/>
      <c r="FM68" s="203"/>
      <c r="FN68" s="203"/>
      <c r="FO68" s="203"/>
      <c r="FP68" s="203"/>
      <c r="FQ68" s="203"/>
      <c r="FR68" s="203"/>
      <c r="FS68" s="203"/>
      <c r="FT68" s="203"/>
      <c r="FU68" s="203"/>
      <c r="FV68" s="203"/>
      <c r="FW68" s="203"/>
      <c r="FX68" s="203"/>
      <c r="FY68" s="203"/>
      <c r="FZ68" s="203"/>
      <c r="GA68" s="203"/>
      <c r="GB68" s="203"/>
      <c r="GC68" s="203"/>
      <c r="GD68" s="203"/>
      <c r="GE68" s="203"/>
      <c r="GF68" s="203"/>
      <c r="GG68" s="203"/>
      <c r="GH68" s="203"/>
      <c r="GI68" s="203"/>
      <c r="GJ68" s="203"/>
      <c r="GK68" s="203"/>
      <c r="GL68" s="203"/>
      <c r="GM68" s="203"/>
      <c r="GN68" s="203"/>
      <c r="GO68" s="203"/>
      <c r="GP68" s="203"/>
      <c r="GQ68" s="203"/>
      <c r="GR68" s="203"/>
      <c r="GS68" s="203"/>
      <c r="GT68" s="203"/>
      <c r="GU68" s="203"/>
      <c r="GV68" s="203"/>
      <c r="GW68" s="203"/>
      <c r="GX68" s="203"/>
      <c r="GY68" s="203"/>
      <c r="GZ68" s="203"/>
      <c r="HA68" s="203"/>
      <c r="HB68" s="203"/>
      <c r="HC68" s="203"/>
      <c r="HD68" s="203"/>
      <c r="HE68" s="203"/>
      <c r="HF68" s="203"/>
      <c r="HG68" s="203"/>
      <c r="HH68" s="203"/>
      <c r="HI68" s="203"/>
      <c r="HJ68" s="203"/>
      <c r="HK68" s="203"/>
      <c r="HL68" s="203"/>
      <c r="HM68" s="203"/>
      <c r="HN68" s="203"/>
      <c r="HO68" s="203"/>
      <c r="HP68" s="203"/>
      <c r="HQ68" s="203"/>
      <c r="HR68" s="203"/>
      <c r="HS68" s="203"/>
      <c r="HT68" s="203"/>
      <c r="HU68" s="203"/>
      <c r="HV68" s="203"/>
      <c r="HW68" s="203"/>
      <c r="HX68" s="203"/>
      <c r="HY68" s="203"/>
      <c r="HZ68" s="203"/>
      <c r="IA68" s="203"/>
      <c r="IB68" s="203"/>
      <c r="IC68" s="203"/>
      <c r="ID68" s="203"/>
      <c r="IE68" s="203"/>
      <c r="IF68" s="203"/>
      <c r="IG68" s="203"/>
      <c r="IH68" s="203"/>
      <c r="II68" s="203"/>
      <c r="IJ68" s="203"/>
      <c r="IK68" s="203"/>
      <c r="IL68" s="203"/>
      <c r="IM68" s="203"/>
      <c r="IN68" s="203"/>
      <c r="IO68" s="203"/>
      <c r="IP68" s="203"/>
      <c r="IQ68" s="203"/>
      <c r="IR68" s="203"/>
    </row>
    <row r="69" spans="1:252" s="204" customFormat="1">
      <c r="A69" s="203"/>
      <c r="B69" s="203"/>
      <c r="C69" s="233"/>
      <c r="D69" s="149"/>
      <c r="E69" s="228"/>
      <c r="F69" s="236"/>
      <c r="G69" s="203"/>
      <c r="I69" s="228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203"/>
      <c r="CR69" s="203"/>
      <c r="CS69" s="203"/>
      <c r="CT69" s="203"/>
      <c r="CU69" s="203"/>
      <c r="CV69" s="203"/>
      <c r="CW69" s="203"/>
      <c r="CX69" s="203"/>
      <c r="CY69" s="203"/>
      <c r="CZ69" s="203"/>
      <c r="DA69" s="203"/>
      <c r="DB69" s="203"/>
      <c r="DC69" s="203"/>
      <c r="DD69" s="203"/>
      <c r="DE69" s="203"/>
      <c r="DF69" s="203"/>
      <c r="DG69" s="203"/>
      <c r="DH69" s="203"/>
      <c r="DI69" s="203"/>
      <c r="DJ69" s="203"/>
      <c r="DK69" s="203"/>
      <c r="DL69" s="203"/>
      <c r="DM69" s="203"/>
      <c r="DN69" s="203"/>
      <c r="DO69" s="203"/>
      <c r="DP69" s="203"/>
      <c r="DQ69" s="203"/>
      <c r="DR69" s="203"/>
      <c r="DS69" s="203"/>
      <c r="DT69" s="203"/>
      <c r="DU69" s="203"/>
      <c r="DV69" s="203"/>
      <c r="DW69" s="203"/>
      <c r="DX69" s="203"/>
      <c r="DY69" s="203"/>
      <c r="DZ69" s="203"/>
      <c r="EA69" s="203"/>
      <c r="EB69" s="203"/>
      <c r="EC69" s="203"/>
      <c r="ED69" s="203"/>
      <c r="EE69" s="203"/>
      <c r="EF69" s="203"/>
      <c r="EG69" s="203"/>
      <c r="EH69" s="203"/>
      <c r="EI69" s="203"/>
      <c r="EJ69" s="203"/>
      <c r="EK69" s="203"/>
      <c r="EL69" s="203"/>
      <c r="EM69" s="203"/>
      <c r="EN69" s="203"/>
      <c r="EO69" s="203"/>
      <c r="EP69" s="203"/>
      <c r="EQ69" s="203"/>
      <c r="ER69" s="203"/>
      <c r="ES69" s="203"/>
      <c r="ET69" s="203"/>
      <c r="EU69" s="203"/>
      <c r="EV69" s="203"/>
      <c r="EW69" s="203"/>
      <c r="EX69" s="203"/>
      <c r="EY69" s="203"/>
      <c r="EZ69" s="203"/>
      <c r="FA69" s="203"/>
      <c r="FB69" s="203"/>
      <c r="FC69" s="203"/>
      <c r="FD69" s="203"/>
      <c r="FE69" s="203"/>
      <c r="FF69" s="203"/>
      <c r="FG69" s="203"/>
      <c r="FH69" s="203"/>
      <c r="FI69" s="203"/>
      <c r="FJ69" s="203"/>
      <c r="FK69" s="203"/>
      <c r="FL69" s="203"/>
      <c r="FM69" s="203"/>
      <c r="FN69" s="203"/>
      <c r="FO69" s="203"/>
      <c r="FP69" s="203"/>
      <c r="FQ69" s="203"/>
      <c r="FR69" s="203"/>
      <c r="FS69" s="203"/>
      <c r="FT69" s="203"/>
      <c r="FU69" s="203"/>
      <c r="FV69" s="203"/>
      <c r="FW69" s="203"/>
      <c r="FX69" s="203"/>
      <c r="FY69" s="203"/>
      <c r="FZ69" s="203"/>
      <c r="GA69" s="203"/>
      <c r="GB69" s="203"/>
      <c r="GC69" s="203"/>
      <c r="GD69" s="203"/>
      <c r="GE69" s="203"/>
      <c r="GF69" s="203"/>
      <c r="GG69" s="203"/>
      <c r="GH69" s="203"/>
      <c r="GI69" s="203"/>
      <c r="GJ69" s="203"/>
      <c r="GK69" s="203"/>
      <c r="GL69" s="203"/>
      <c r="GM69" s="203"/>
      <c r="GN69" s="203"/>
      <c r="GO69" s="203"/>
      <c r="GP69" s="203"/>
      <c r="GQ69" s="203"/>
      <c r="GR69" s="203"/>
      <c r="GS69" s="203"/>
      <c r="GT69" s="203"/>
      <c r="GU69" s="203"/>
      <c r="GV69" s="203"/>
      <c r="GW69" s="203"/>
      <c r="GX69" s="203"/>
      <c r="GY69" s="203"/>
      <c r="GZ69" s="203"/>
      <c r="HA69" s="203"/>
      <c r="HB69" s="203"/>
      <c r="HC69" s="203"/>
      <c r="HD69" s="203"/>
      <c r="HE69" s="203"/>
      <c r="HF69" s="203"/>
      <c r="HG69" s="203"/>
      <c r="HH69" s="203"/>
      <c r="HI69" s="203"/>
      <c r="HJ69" s="203"/>
      <c r="HK69" s="203"/>
      <c r="HL69" s="203"/>
      <c r="HM69" s="203"/>
      <c r="HN69" s="203"/>
      <c r="HO69" s="203"/>
      <c r="HP69" s="203"/>
      <c r="HQ69" s="203"/>
      <c r="HR69" s="203"/>
      <c r="HS69" s="203"/>
      <c r="HT69" s="203"/>
      <c r="HU69" s="203"/>
      <c r="HV69" s="203"/>
      <c r="HW69" s="203"/>
      <c r="HX69" s="203"/>
      <c r="HY69" s="203"/>
      <c r="HZ69" s="203"/>
      <c r="IA69" s="203"/>
      <c r="IB69" s="203"/>
      <c r="IC69" s="203"/>
      <c r="ID69" s="203"/>
      <c r="IE69" s="203"/>
      <c r="IF69" s="203"/>
      <c r="IG69" s="203"/>
      <c r="IH69" s="203"/>
      <c r="II69" s="203"/>
      <c r="IJ69" s="203"/>
      <c r="IK69" s="203"/>
      <c r="IL69" s="203"/>
      <c r="IM69" s="203"/>
      <c r="IN69" s="203"/>
      <c r="IO69" s="203"/>
      <c r="IP69" s="203"/>
      <c r="IQ69" s="203"/>
      <c r="IR69" s="203"/>
    </row>
    <row r="70" spans="1:252" s="204" customFormat="1">
      <c r="A70" s="203"/>
      <c r="B70" s="203"/>
      <c r="C70" s="233"/>
      <c r="D70" s="149"/>
      <c r="E70" s="228"/>
      <c r="F70" s="236"/>
      <c r="G70" s="203"/>
      <c r="I70" s="228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3"/>
      <c r="DI70" s="203"/>
      <c r="DJ70" s="203"/>
      <c r="DK70" s="203"/>
      <c r="DL70" s="203"/>
      <c r="DM70" s="203"/>
      <c r="DN70" s="203"/>
      <c r="DO70" s="203"/>
      <c r="DP70" s="203"/>
      <c r="DQ70" s="203"/>
      <c r="DR70" s="203"/>
      <c r="DS70" s="203"/>
      <c r="DT70" s="203"/>
      <c r="DU70" s="203"/>
      <c r="DV70" s="203"/>
      <c r="DW70" s="203"/>
      <c r="DX70" s="203"/>
      <c r="DY70" s="203"/>
      <c r="DZ70" s="203"/>
      <c r="EA70" s="203"/>
      <c r="EB70" s="203"/>
      <c r="EC70" s="203"/>
      <c r="ED70" s="203"/>
      <c r="EE70" s="203"/>
      <c r="EF70" s="203"/>
      <c r="EG70" s="203"/>
      <c r="EH70" s="203"/>
      <c r="EI70" s="203"/>
      <c r="EJ70" s="203"/>
      <c r="EK70" s="203"/>
      <c r="EL70" s="203"/>
      <c r="EM70" s="203"/>
      <c r="EN70" s="203"/>
      <c r="EO70" s="203"/>
      <c r="EP70" s="203"/>
      <c r="EQ70" s="203"/>
      <c r="ER70" s="203"/>
      <c r="ES70" s="203"/>
      <c r="ET70" s="203"/>
      <c r="EU70" s="203"/>
      <c r="EV70" s="203"/>
      <c r="EW70" s="203"/>
      <c r="EX70" s="203"/>
      <c r="EY70" s="203"/>
      <c r="EZ70" s="203"/>
      <c r="FA70" s="203"/>
      <c r="FB70" s="203"/>
      <c r="FC70" s="203"/>
      <c r="FD70" s="203"/>
      <c r="FE70" s="203"/>
      <c r="FF70" s="203"/>
      <c r="FG70" s="203"/>
      <c r="FH70" s="203"/>
      <c r="FI70" s="203"/>
      <c r="FJ70" s="203"/>
      <c r="FK70" s="203"/>
      <c r="FL70" s="203"/>
      <c r="FM70" s="203"/>
      <c r="FN70" s="203"/>
      <c r="FO70" s="203"/>
      <c r="FP70" s="203"/>
      <c r="FQ70" s="203"/>
      <c r="FR70" s="203"/>
      <c r="FS70" s="203"/>
      <c r="FT70" s="203"/>
      <c r="FU70" s="203"/>
      <c r="FV70" s="203"/>
      <c r="FW70" s="203"/>
      <c r="FX70" s="203"/>
      <c r="FY70" s="203"/>
      <c r="FZ70" s="203"/>
      <c r="GA70" s="203"/>
      <c r="GB70" s="203"/>
      <c r="GC70" s="203"/>
      <c r="GD70" s="203"/>
      <c r="GE70" s="203"/>
      <c r="GF70" s="203"/>
      <c r="GG70" s="203"/>
      <c r="GH70" s="203"/>
      <c r="GI70" s="203"/>
      <c r="GJ70" s="203"/>
      <c r="GK70" s="203"/>
      <c r="GL70" s="203"/>
      <c r="GM70" s="203"/>
      <c r="GN70" s="203"/>
      <c r="GO70" s="203"/>
      <c r="GP70" s="203"/>
      <c r="GQ70" s="203"/>
      <c r="GR70" s="203"/>
      <c r="GS70" s="203"/>
      <c r="GT70" s="203"/>
      <c r="GU70" s="203"/>
      <c r="GV70" s="203"/>
      <c r="GW70" s="203"/>
      <c r="GX70" s="203"/>
      <c r="GY70" s="203"/>
      <c r="GZ70" s="203"/>
      <c r="HA70" s="203"/>
      <c r="HB70" s="203"/>
      <c r="HC70" s="203"/>
      <c r="HD70" s="203"/>
      <c r="HE70" s="203"/>
      <c r="HF70" s="203"/>
      <c r="HG70" s="203"/>
      <c r="HH70" s="203"/>
      <c r="HI70" s="203"/>
      <c r="HJ70" s="203"/>
      <c r="HK70" s="203"/>
      <c r="HL70" s="203"/>
      <c r="HM70" s="203"/>
      <c r="HN70" s="203"/>
      <c r="HO70" s="203"/>
      <c r="HP70" s="203"/>
      <c r="HQ70" s="203"/>
      <c r="HR70" s="203"/>
      <c r="HS70" s="203"/>
      <c r="HT70" s="203"/>
      <c r="HU70" s="203"/>
      <c r="HV70" s="203"/>
      <c r="HW70" s="203"/>
      <c r="HX70" s="203"/>
      <c r="HY70" s="203"/>
      <c r="HZ70" s="203"/>
      <c r="IA70" s="203"/>
      <c r="IB70" s="203"/>
      <c r="IC70" s="203"/>
      <c r="ID70" s="203"/>
      <c r="IE70" s="203"/>
      <c r="IF70" s="203"/>
      <c r="IG70" s="203"/>
      <c r="IH70" s="203"/>
      <c r="II70" s="203"/>
      <c r="IJ70" s="203"/>
      <c r="IK70" s="203"/>
      <c r="IL70" s="203"/>
      <c r="IM70" s="203"/>
      <c r="IN70" s="203"/>
      <c r="IO70" s="203"/>
      <c r="IP70" s="203"/>
      <c r="IQ70" s="203"/>
      <c r="IR70" s="203"/>
    </row>
    <row r="71" spans="1:252" s="204" customFormat="1">
      <c r="A71" s="203"/>
      <c r="B71" s="203"/>
      <c r="C71" s="233"/>
      <c r="D71" s="149"/>
      <c r="E71" s="228"/>
      <c r="F71" s="236"/>
      <c r="G71" s="203"/>
      <c r="I71" s="228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203"/>
      <c r="AF71" s="203"/>
      <c r="AG71" s="203"/>
      <c r="AH71" s="203"/>
      <c r="AI71" s="203"/>
      <c r="AJ71" s="203"/>
      <c r="AK71" s="203"/>
      <c r="AL71" s="203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3"/>
      <c r="BD71" s="203"/>
      <c r="BE71" s="203"/>
      <c r="BF71" s="203"/>
      <c r="BG71" s="203"/>
      <c r="BH71" s="203"/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203"/>
      <c r="CR71" s="203"/>
      <c r="CS71" s="203"/>
      <c r="CT71" s="203"/>
      <c r="CU71" s="203"/>
      <c r="CV71" s="203"/>
      <c r="CW71" s="203"/>
      <c r="CX71" s="203"/>
      <c r="CY71" s="203"/>
      <c r="CZ71" s="203"/>
      <c r="DA71" s="203"/>
      <c r="DB71" s="203"/>
      <c r="DC71" s="203"/>
      <c r="DD71" s="203"/>
      <c r="DE71" s="203"/>
      <c r="DF71" s="203"/>
      <c r="DG71" s="203"/>
      <c r="DH71" s="203"/>
      <c r="DI71" s="203"/>
      <c r="DJ71" s="203"/>
      <c r="DK71" s="203"/>
      <c r="DL71" s="203"/>
      <c r="DM71" s="203"/>
      <c r="DN71" s="203"/>
      <c r="DO71" s="203"/>
      <c r="DP71" s="203"/>
      <c r="DQ71" s="203"/>
      <c r="DR71" s="203"/>
      <c r="DS71" s="203"/>
      <c r="DT71" s="203"/>
      <c r="DU71" s="203"/>
      <c r="DV71" s="203"/>
      <c r="DW71" s="203"/>
      <c r="DX71" s="203"/>
      <c r="DY71" s="203"/>
      <c r="DZ71" s="203"/>
      <c r="EA71" s="203"/>
      <c r="EB71" s="203"/>
      <c r="EC71" s="203"/>
      <c r="ED71" s="203"/>
      <c r="EE71" s="203"/>
      <c r="EF71" s="203"/>
      <c r="EG71" s="203"/>
      <c r="EH71" s="203"/>
      <c r="EI71" s="203"/>
      <c r="EJ71" s="203"/>
      <c r="EK71" s="203"/>
      <c r="EL71" s="203"/>
      <c r="EM71" s="203"/>
      <c r="EN71" s="203"/>
      <c r="EO71" s="203"/>
      <c r="EP71" s="203"/>
      <c r="EQ71" s="203"/>
      <c r="ER71" s="203"/>
      <c r="ES71" s="203"/>
      <c r="ET71" s="203"/>
      <c r="EU71" s="203"/>
      <c r="EV71" s="203"/>
      <c r="EW71" s="203"/>
      <c r="EX71" s="203"/>
      <c r="EY71" s="203"/>
      <c r="EZ71" s="203"/>
      <c r="FA71" s="203"/>
      <c r="FB71" s="203"/>
      <c r="FC71" s="203"/>
      <c r="FD71" s="203"/>
      <c r="FE71" s="203"/>
      <c r="FF71" s="203"/>
      <c r="FG71" s="203"/>
      <c r="FH71" s="203"/>
      <c r="FI71" s="203"/>
      <c r="FJ71" s="203"/>
      <c r="FK71" s="203"/>
      <c r="FL71" s="203"/>
      <c r="FM71" s="203"/>
      <c r="FN71" s="203"/>
      <c r="FO71" s="203"/>
      <c r="FP71" s="203"/>
      <c r="FQ71" s="203"/>
      <c r="FR71" s="203"/>
      <c r="FS71" s="203"/>
      <c r="FT71" s="203"/>
      <c r="FU71" s="203"/>
      <c r="FV71" s="203"/>
      <c r="FW71" s="203"/>
      <c r="FX71" s="203"/>
      <c r="FY71" s="203"/>
      <c r="FZ71" s="203"/>
      <c r="GA71" s="203"/>
      <c r="GB71" s="203"/>
      <c r="GC71" s="203"/>
      <c r="GD71" s="203"/>
      <c r="GE71" s="203"/>
      <c r="GF71" s="203"/>
      <c r="GG71" s="203"/>
      <c r="GH71" s="203"/>
      <c r="GI71" s="203"/>
      <c r="GJ71" s="203"/>
      <c r="GK71" s="203"/>
      <c r="GL71" s="203"/>
      <c r="GM71" s="203"/>
      <c r="GN71" s="203"/>
      <c r="GO71" s="203"/>
      <c r="GP71" s="203"/>
      <c r="GQ71" s="203"/>
      <c r="GR71" s="203"/>
      <c r="GS71" s="203"/>
      <c r="GT71" s="203"/>
      <c r="GU71" s="203"/>
      <c r="GV71" s="203"/>
      <c r="GW71" s="203"/>
      <c r="GX71" s="203"/>
      <c r="GY71" s="203"/>
      <c r="GZ71" s="203"/>
      <c r="HA71" s="203"/>
      <c r="HB71" s="203"/>
      <c r="HC71" s="203"/>
      <c r="HD71" s="203"/>
      <c r="HE71" s="203"/>
      <c r="HF71" s="203"/>
      <c r="HG71" s="203"/>
      <c r="HH71" s="203"/>
      <c r="HI71" s="203"/>
      <c r="HJ71" s="203"/>
      <c r="HK71" s="203"/>
      <c r="HL71" s="203"/>
      <c r="HM71" s="203"/>
      <c r="HN71" s="203"/>
      <c r="HO71" s="203"/>
      <c r="HP71" s="203"/>
      <c r="HQ71" s="203"/>
      <c r="HR71" s="203"/>
      <c r="HS71" s="203"/>
      <c r="HT71" s="203"/>
      <c r="HU71" s="203"/>
      <c r="HV71" s="203"/>
      <c r="HW71" s="203"/>
      <c r="HX71" s="203"/>
      <c r="HY71" s="203"/>
      <c r="HZ71" s="203"/>
      <c r="IA71" s="203"/>
      <c r="IB71" s="203"/>
      <c r="IC71" s="203"/>
      <c r="ID71" s="203"/>
      <c r="IE71" s="203"/>
      <c r="IF71" s="203"/>
      <c r="IG71" s="203"/>
      <c r="IH71" s="203"/>
      <c r="II71" s="203"/>
      <c r="IJ71" s="203"/>
      <c r="IK71" s="203"/>
      <c r="IL71" s="203"/>
      <c r="IM71" s="203"/>
      <c r="IN71" s="203"/>
      <c r="IO71" s="203"/>
      <c r="IP71" s="203"/>
      <c r="IQ71" s="203"/>
      <c r="IR71" s="203"/>
    </row>
    <row r="72" spans="1:252" s="204" customFormat="1">
      <c r="A72" s="237"/>
      <c r="B72" s="238"/>
      <c r="C72" s="239"/>
      <c r="D72" s="240"/>
      <c r="E72" s="203"/>
      <c r="F72" s="241"/>
      <c r="G72" s="203"/>
      <c r="I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3"/>
      <c r="BD72" s="203"/>
      <c r="BE72" s="203"/>
      <c r="BF72" s="203"/>
      <c r="BG72" s="203"/>
      <c r="BH72" s="203"/>
      <c r="BI72" s="203"/>
      <c r="BJ72" s="203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203"/>
      <c r="CR72" s="203"/>
      <c r="CS72" s="203"/>
      <c r="CT72" s="203"/>
      <c r="CU72" s="203"/>
      <c r="CV72" s="203"/>
      <c r="CW72" s="203"/>
      <c r="CX72" s="203"/>
      <c r="CY72" s="203"/>
      <c r="CZ72" s="203"/>
      <c r="DA72" s="203"/>
      <c r="DB72" s="203"/>
      <c r="DC72" s="203"/>
      <c r="DD72" s="203"/>
      <c r="DE72" s="203"/>
      <c r="DF72" s="203"/>
      <c r="DG72" s="203"/>
      <c r="DH72" s="203"/>
      <c r="DI72" s="203"/>
      <c r="DJ72" s="203"/>
      <c r="DK72" s="203"/>
      <c r="DL72" s="203"/>
      <c r="DM72" s="203"/>
      <c r="DN72" s="203"/>
      <c r="DO72" s="203"/>
      <c r="DP72" s="203"/>
      <c r="DQ72" s="203"/>
      <c r="DR72" s="203"/>
      <c r="DS72" s="203"/>
      <c r="DT72" s="203"/>
      <c r="DU72" s="203"/>
      <c r="DV72" s="203"/>
      <c r="DW72" s="203"/>
      <c r="DX72" s="203"/>
      <c r="DY72" s="203"/>
      <c r="DZ72" s="203"/>
      <c r="EA72" s="203"/>
      <c r="EB72" s="203"/>
      <c r="EC72" s="203"/>
      <c r="ED72" s="203"/>
      <c r="EE72" s="203"/>
      <c r="EF72" s="203"/>
      <c r="EG72" s="203"/>
      <c r="EH72" s="203"/>
      <c r="EI72" s="203"/>
      <c r="EJ72" s="203"/>
      <c r="EK72" s="203"/>
      <c r="EL72" s="203"/>
      <c r="EM72" s="203"/>
      <c r="EN72" s="203"/>
      <c r="EO72" s="203"/>
      <c r="EP72" s="203"/>
      <c r="EQ72" s="203"/>
      <c r="ER72" s="203"/>
      <c r="ES72" s="203"/>
      <c r="ET72" s="203"/>
      <c r="EU72" s="203"/>
      <c r="EV72" s="203"/>
      <c r="EW72" s="203"/>
      <c r="EX72" s="203"/>
      <c r="EY72" s="203"/>
      <c r="EZ72" s="203"/>
      <c r="FA72" s="203"/>
      <c r="FB72" s="203"/>
      <c r="FC72" s="203"/>
      <c r="FD72" s="203"/>
      <c r="FE72" s="203"/>
      <c r="FF72" s="203"/>
      <c r="FG72" s="203"/>
      <c r="FH72" s="203"/>
      <c r="FI72" s="203"/>
      <c r="FJ72" s="203"/>
      <c r="FK72" s="203"/>
      <c r="FL72" s="203"/>
      <c r="FM72" s="203"/>
      <c r="FN72" s="203"/>
      <c r="FO72" s="203"/>
      <c r="FP72" s="203"/>
      <c r="FQ72" s="203"/>
      <c r="FR72" s="203"/>
      <c r="FS72" s="203"/>
      <c r="FT72" s="203"/>
      <c r="FU72" s="203"/>
      <c r="FV72" s="203"/>
      <c r="FW72" s="203"/>
      <c r="FX72" s="203"/>
      <c r="FY72" s="203"/>
      <c r="FZ72" s="203"/>
      <c r="GA72" s="203"/>
      <c r="GB72" s="203"/>
      <c r="GC72" s="203"/>
      <c r="GD72" s="203"/>
      <c r="GE72" s="203"/>
      <c r="GF72" s="203"/>
      <c r="GG72" s="203"/>
      <c r="GH72" s="203"/>
      <c r="GI72" s="203"/>
      <c r="GJ72" s="203"/>
      <c r="GK72" s="203"/>
      <c r="GL72" s="203"/>
      <c r="GM72" s="203"/>
      <c r="GN72" s="203"/>
      <c r="GO72" s="203"/>
      <c r="GP72" s="203"/>
      <c r="GQ72" s="203"/>
      <c r="GR72" s="203"/>
      <c r="GS72" s="203"/>
      <c r="GT72" s="203"/>
      <c r="GU72" s="203"/>
      <c r="GV72" s="203"/>
      <c r="GW72" s="203"/>
      <c r="GX72" s="203"/>
      <c r="GY72" s="203"/>
      <c r="GZ72" s="203"/>
      <c r="HA72" s="203"/>
      <c r="HB72" s="203"/>
      <c r="HC72" s="203"/>
      <c r="HD72" s="203"/>
      <c r="HE72" s="203"/>
      <c r="HF72" s="203"/>
      <c r="HG72" s="203"/>
      <c r="HH72" s="203"/>
      <c r="HI72" s="203"/>
      <c r="HJ72" s="203"/>
      <c r="HK72" s="203"/>
      <c r="HL72" s="203"/>
      <c r="HM72" s="203"/>
      <c r="HN72" s="203"/>
      <c r="HO72" s="203"/>
      <c r="HP72" s="203"/>
      <c r="HQ72" s="203"/>
      <c r="HR72" s="203"/>
      <c r="HS72" s="203"/>
      <c r="HT72" s="203"/>
      <c r="HU72" s="203"/>
      <c r="HV72" s="203"/>
      <c r="HW72" s="203"/>
      <c r="HX72" s="203"/>
      <c r="HY72" s="203"/>
      <c r="HZ72" s="203"/>
      <c r="IA72" s="203"/>
      <c r="IB72" s="203"/>
      <c r="IC72" s="203"/>
      <c r="ID72" s="203"/>
      <c r="IE72" s="203"/>
      <c r="IF72" s="203"/>
      <c r="IG72" s="203"/>
      <c r="IH72" s="203"/>
      <c r="II72" s="203"/>
      <c r="IJ72" s="203"/>
      <c r="IK72" s="203"/>
      <c r="IL72" s="203"/>
      <c r="IM72" s="203"/>
      <c r="IN72" s="203"/>
      <c r="IO72" s="203"/>
      <c r="IP72" s="203"/>
      <c r="IQ72" s="203"/>
      <c r="IR72" s="203"/>
    </row>
    <row r="73" spans="1:252" s="204" customFormat="1">
      <c r="A73" s="237"/>
      <c r="B73" s="238"/>
      <c r="C73" s="239"/>
      <c r="D73" s="240"/>
      <c r="E73" s="203"/>
      <c r="F73" s="241"/>
      <c r="G73" s="203"/>
      <c r="I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  <c r="AD73" s="203"/>
      <c r="AE73" s="203"/>
      <c r="AF73" s="203"/>
      <c r="AG73" s="203"/>
      <c r="AH73" s="203"/>
      <c r="AI73" s="203"/>
      <c r="AJ73" s="203"/>
      <c r="AK73" s="203"/>
      <c r="AL73" s="203"/>
      <c r="AM73" s="203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3"/>
      <c r="BD73" s="203"/>
      <c r="BE73" s="203"/>
      <c r="BF73" s="203"/>
      <c r="BG73" s="203"/>
      <c r="BH73" s="203"/>
      <c r="BI73" s="203"/>
      <c r="BJ73" s="203"/>
      <c r="BK73" s="203"/>
      <c r="BL73" s="203"/>
      <c r="BM73" s="203"/>
      <c r="BN73" s="203"/>
      <c r="BO73" s="203"/>
      <c r="BP73" s="203"/>
      <c r="BQ73" s="203"/>
      <c r="BR73" s="203"/>
      <c r="BS73" s="203"/>
      <c r="BT73" s="203"/>
      <c r="BU73" s="203"/>
      <c r="BV73" s="203"/>
      <c r="BW73" s="203"/>
      <c r="BX73" s="203"/>
      <c r="BY73" s="203"/>
      <c r="BZ73" s="203"/>
      <c r="CA73" s="203"/>
      <c r="CB73" s="203"/>
      <c r="CC73" s="203"/>
      <c r="CD73" s="203"/>
      <c r="CE73" s="203"/>
      <c r="CF73" s="203"/>
      <c r="CG73" s="203"/>
      <c r="CH73" s="203"/>
      <c r="CI73" s="203"/>
      <c r="CJ73" s="203"/>
      <c r="CK73" s="203"/>
      <c r="CL73" s="203"/>
      <c r="CM73" s="203"/>
      <c r="CN73" s="203"/>
      <c r="CO73" s="203"/>
      <c r="CP73" s="203"/>
      <c r="CQ73" s="203"/>
      <c r="CR73" s="203"/>
      <c r="CS73" s="203"/>
      <c r="CT73" s="203"/>
      <c r="CU73" s="203"/>
      <c r="CV73" s="203"/>
      <c r="CW73" s="203"/>
      <c r="CX73" s="203"/>
      <c r="CY73" s="203"/>
      <c r="CZ73" s="203"/>
      <c r="DA73" s="203"/>
      <c r="DB73" s="203"/>
      <c r="DC73" s="203"/>
      <c r="DD73" s="203"/>
      <c r="DE73" s="203"/>
      <c r="DF73" s="203"/>
      <c r="DG73" s="203"/>
      <c r="DH73" s="203"/>
      <c r="DI73" s="203"/>
      <c r="DJ73" s="203"/>
      <c r="DK73" s="203"/>
      <c r="DL73" s="203"/>
      <c r="DM73" s="203"/>
      <c r="DN73" s="203"/>
      <c r="DO73" s="203"/>
      <c r="DP73" s="203"/>
      <c r="DQ73" s="203"/>
      <c r="DR73" s="203"/>
      <c r="DS73" s="203"/>
      <c r="DT73" s="203"/>
      <c r="DU73" s="203"/>
      <c r="DV73" s="203"/>
      <c r="DW73" s="203"/>
      <c r="DX73" s="203"/>
      <c r="DY73" s="203"/>
      <c r="DZ73" s="203"/>
      <c r="EA73" s="203"/>
      <c r="EB73" s="203"/>
      <c r="EC73" s="203"/>
      <c r="ED73" s="203"/>
      <c r="EE73" s="203"/>
      <c r="EF73" s="203"/>
      <c r="EG73" s="203"/>
      <c r="EH73" s="203"/>
      <c r="EI73" s="203"/>
      <c r="EJ73" s="203"/>
      <c r="EK73" s="203"/>
      <c r="EL73" s="203"/>
      <c r="EM73" s="203"/>
      <c r="EN73" s="203"/>
      <c r="EO73" s="203"/>
      <c r="EP73" s="203"/>
      <c r="EQ73" s="203"/>
      <c r="ER73" s="203"/>
      <c r="ES73" s="203"/>
      <c r="ET73" s="203"/>
      <c r="EU73" s="203"/>
      <c r="EV73" s="203"/>
      <c r="EW73" s="203"/>
      <c r="EX73" s="203"/>
      <c r="EY73" s="203"/>
      <c r="EZ73" s="203"/>
      <c r="FA73" s="203"/>
      <c r="FB73" s="203"/>
      <c r="FC73" s="203"/>
      <c r="FD73" s="203"/>
      <c r="FE73" s="203"/>
      <c r="FF73" s="203"/>
      <c r="FG73" s="203"/>
      <c r="FH73" s="203"/>
      <c r="FI73" s="203"/>
      <c r="FJ73" s="203"/>
      <c r="FK73" s="203"/>
      <c r="FL73" s="203"/>
      <c r="FM73" s="203"/>
      <c r="FN73" s="203"/>
      <c r="FO73" s="203"/>
      <c r="FP73" s="203"/>
      <c r="FQ73" s="203"/>
      <c r="FR73" s="203"/>
      <c r="FS73" s="203"/>
      <c r="FT73" s="203"/>
      <c r="FU73" s="203"/>
      <c r="FV73" s="203"/>
      <c r="FW73" s="203"/>
      <c r="FX73" s="203"/>
      <c r="FY73" s="203"/>
      <c r="FZ73" s="203"/>
      <c r="GA73" s="203"/>
      <c r="GB73" s="203"/>
      <c r="GC73" s="203"/>
      <c r="GD73" s="203"/>
      <c r="GE73" s="203"/>
      <c r="GF73" s="203"/>
      <c r="GG73" s="203"/>
      <c r="GH73" s="203"/>
      <c r="GI73" s="203"/>
      <c r="GJ73" s="203"/>
      <c r="GK73" s="203"/>
      <c r="GL73" s="203"/>
      <c r="GM73" s="203"/>
      <c r="GN73" s="203"/>
      <c r="GO73" s="203"/>
      <c r="GP73" s="203"/>
      <c r="GQ73" s="203"/>
      <c r="GR73" s="203"/>
      <c r="GS73" s="203"/>
      <c r="GT73" s="203"/>
      <c r="GU73" s="203"/>
      <c r="GV73" s="203"/>
      <c r="GW73" s="203"/>
      <c r="GX73" s="203"/>
      <c r="GY73" s="203"/>
      <c r="GZ73" s="203"/>
      <c r="HA73" s="203"/>
      <c r="HB73" s="203"/>
      <c r="HC73" s="203"/>
      <c r="HD73" s="203"/>
      <c r="HE73" s="203"/>
      <c r="HF73" s="203"/>
      <c r="HG73" s="203"/>
      <c r="HH73" s="203"/>
      <c r="HI73" s="203"/>
      <c r="HJ73" s="203"/>
      <c r="HK73" s="203"/>
      <c r="HL73" s="203"/>
      <c r="HM73" s="203"/>
      <c r="HN73" s="203"/>
      <c r="HO73" s="203"/>
      <c r="HP73" s="203"/>
      <c r="HQ73" s="203"/>
      <c r="HR73" s="203"/>
      <c r="HS73" s="203"/>
      <c r="HT73" s="203"/>
      <c r="HU73" s="203"/>
      <c r="HV73" s="203"/>
      <c r="HW73" s="203"/>
      <c r="HX73" s="203"/>
      <c r="HY73" s="203"/>
      <c r="HZ73" s="203"/>
      <c r="IA73" s="203"/>
      <c r="IB73" s="203"/>
      <c r="IC73" s="203"/>
      <c r="ID73" s="203"/>
      <c r="IE73" s="203"/>
      <c r="IF73" s="203"/>
      <c r="IG73" s="203"/>
      <c r="IH73" s="203"/>
      <c r="II73" s="203"/>
      <c r="IJ73" s="203"/>
      <c r="IK73" s="203"/>
      <c r="IL73" s="203"/>
      <c r="IM73" s="203"/>
      <c r="IN73" s="203"/>
      <c r="IO73" s="203"/>
      <c r="IP73" s="203"/>
      <c r="IQ73" s="203"/>
      <c r="IR73" s="203"/>
    </row>
    <row r="74" spans="1:252" s="204" customFormat="1">
      <c r="A74" s="392"/>
      <c r="B74" s="392"/>
      <c r="C74" s="392"/>
      <c r="D74" s="392"/>
      <c r="E74" s="392"/>
      <c r="F74" s="392"/>
      <c r="G74" s="203"/>
      <c r="I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203"/>
      <c r="BW74" s="203"/>
      <c r="BX74" s="203"/>
      <c r="BY74" s="203"/>
      <c r="BZ74" s="203"/>
      <c r="CA74" s="203"/>
      <c r="CB74" s="203"/>
      <c r="CC74" s="203"/>
      <c r="CD74" s="203"/>
      <c r="CE74" s="203"/>
      <c r="CF74" s="203"/>
      <c r="CG74" s="203"/>
      <c r="CH74" s="203"/>
      <c r="CI74" s="203"/>
      <c r="CJ74" s="203"/>
      <c r="CK74" s="203"/>
      <c r="CL74" s="203"/>
      <c r="CM74" s="203"/>
      <c r="CN74" s="203"/>
      <c r="CO74" s="203"/>
      <c r="CP74" s="203"/>
      <c r="CQ74" s="203"/>
      <c r="CR74" s="203"/>
      <c r="CS74" s="203"/>
      <c r="CT74" s="203"/>
      <c r="CU74" s="203"/>
      <c r="CV74" s="203"/>
      <c r="CW74" s="203"/>
      <c r="CX74" s="203"/>
      <c r="CY74" s="203"/>
      <c r="CZ74" s="203"/>
      <c r="DA74" s="203"/>
      <c r="DB74" s="203"/>
      <c r="DC74" s="203"/>
      <c r="DD74" s="203"/>
      <c r="DE74" s="203"/>
      <c r="DF74" s="203"/>
      <c r="DG74" s="203"/>
      <c r="DH74" s="203"/>
      <c r="DI74" s="203"/>
      <c r="DJ74" s="203"/>
      <c r="DK74" s="203"/>
      <c r="DL74" s="203"/>
      <c r="DM74" s="203"/>
      <c r="DN74" s="203"/>
      <c r="DO74" s="203"/>
      <c r="DP74" s="203"/>
      <c r="DQ74" s="203"/>
      <c r="DR74" s="203"/>
      <c r="DS74" s="203"/>
      <c r="DT74" s="203"/>
      <c r="DU74" s="203"/>
      <c r="DV74" s="203"/>
      <c r="DW74" s="203"/>
      <c r="DX74" s="203"/>
      <c r="DY74" s="203"/>
      <c r="DZ74" s="203"/>
      <c r="EA74" s="203"/>
      <c r="EB74" s="203"/>
      <c r="EC74" s="203"/>
      <c r="ED74" s="203"/>
      <c r="EE74" s="203"/>
      <c r="EF74" s="203"/>
      <c r="EG74" s="203"/>
      <c r="EH74" s="203"/>
      <c r="EI74" s="203"/>
      <c r="EJ74" s="203"/>
      <c r="EK74" s="203"/>
      <c r="EL74" s="203"/>
      <c r="EM74" s="203"/>
      <c r="EN74" s="203"/>
      <c r="EO74" s="203"/>
      <c r="EP74" s="203"/>
      <c r="EQ74" s="203"/>
      <c r="ER74" s="203"/>
      <c r="ES74" s="203"/>
      <c r="ET74" s="203"/>
      <c r="EU74" s="203"/>
      <c r="EV74" s="203"/>
      <c r="EW74" s="203"/>
      <c r="EX74" s="203"/>
      <c r="EY74" s="203"/>
      <c r="EZ74" s="203"/>
      <c r="FA74" s="203"/>
      <c r="FB74" s="203"/>
      <c r="FC74" s="203"/>
      <c r="FD74" s="203"/>
      <c r="FE74" s="203"/>
      <c r="FF74" s="203"/>
      <c r="FG74" s="203"/>
      <c r="FH74" s="203"/>
      <c r="FI74" s="203"/>
      <c r="FJ74" s="203"/>
      <c r="FK74" s="203"/>
      <c r="FL74" s="203"/>
      <c r="FM74" s="203"/>
      <c r="FN74" s="203"/>
      <c r="FO74" s="203"/>
      <c r="FP74" s="203"/>
      <c r="FQ74" s="203"/>
      <c r="FR74" s="203"/>
      <c r="FS74" s="203"/>
      <c r="FT74" s="203"/>
      <c r="FU74" s="203"/>
      <c r="FV74" s="203"/>
      <c r="FW74" s="203"/>
      <c r="FX74" s="203"/>
      <c r="FY74" s="203"/>
      <c r="FZ74" s="203"/>
      <c r="GA74" s="203"/>
      <c r="GB74" s="203"/>
      <c r="GC74" s="203"/>
      <c r="GD74" s="203"/>
      <c r="GE74" s="203"/>
      <c r="GF74" s="203"/>
      <c r="GG74" s="203"/>
      <c r="GH74" s="203"/>
      <c r="GI74" s="203"/>
      <c r="GJ74" s="203"/>
      <c r="GK74" s="203"/>
      <c r="GL74" s="203"/>
      <c r="GM74" s="203"/>
      <c r="GN74" s="203"/>
      <c r="GO74" s="203"/>
      <c r="GP74" s="203"/>
      <c r="GQ74" s="203"/>
      <c r="GR74" s="203"/>
      <c r="GS74" s="203"/>
      <c r="GT74" s="203"/>
      <c r="GU74" s="203"/>
      <c r="GV74" s="203"/>
      <c r="GW74" s="203"/>
      <c r="GX74" s="203"/>
      <c r="GY74" s="203"/>
      <c r="GZ74" s="203"/>
      <c r="HA74" s="203"/>
      <c r="HB74" s="203"/>
      <c r="HC74" s="203"/>
      <c r="HD74" s="203"/>
      <c r="HE74" s="203"/>
      <c r="HF74" s="203"/>
      <c r="HG74" s="203"/>
      <c r="HH74" s="203"/>
      <c r="HI74" s="203"/>
      <c r="HJ74" s="203"/>
      <c r="HK74" s="203"/>
      <c r="HL74" s="203"/>
      <c r="HM74" s="203"/>
      <c r="HN74" s="203"/>
      <c r="HO74" s="203"/>
      <c r="HP74" s="203"/>
      <c r="HQ74" s="203"/>
      <c r="HR74" s="203"/>
      <c r="HS74" s="203"/>
      <c r="HT74" s="203"/>
      <c r="HU74" s="203"/>
      <c r="HV74" s="203"/>
      <c r="HW74" s="203"/>
      <c r="HX74" s="203"/>
      <c r="HY74" s="203"/>
      <c r="HZ74" s="203"/>
      <c r="IA74" s="203"/>
      <c r="IB74" s="203"/>
      <c r="IC74" s="203"/>
      <c r="ID74" s="203"/>
      <c r="IE74" s="203"/>
      <c r="IF74" s="203"/>
      <c r="IG74" s="203"/>
      <c r="IH74" s="203"/>
      <c r="II74" s="203"/>
      <c r="IJ74" s="203"/>
      <c r="IK74" s="203"/>
      <c r="IL74" s="203"/>
      <c r="IM74" s="203"/>
      <c r="IN74" s="203"/>
      <c r="IO74" s="203"/>
      <c r="IP74" s="203"/>
      <c r="IQ74" s="203"/>
      <c r="IR74" s="203"/>
    </row>
    <row r="75" spans="1:252" s="204" customFormat="1">
      <c r="A75" s="139"/>
      <c r="B75" s="139"/>
      <c r="C75" s="242"/>
      <c r="D75" s="120"/>
      <c r="E75" s="238"/>
      <c r="F75" s="243"/>
      <c r="G75" s="203"/>
      <c r="I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/>
      <c r="AS75" s="203"/>
      <c r="AT75" s="203"/>
      <c r="AU75" s="203"/>
      <c r="AV75" s="203"/>
      <c r="AW75" s="203"/>
      <c r="AX75" s="203"/>
      <c r="AY75" s="203"/>
      <c r="AZ75" s="203"/>
      <c r="BA75" s="203"/>
      <c r="BB75" s="203"/>
      <c r="BC75" s="203"/>
      <c r="BD75" s="203"/>
      <c r="BE75" s="203"/>
      <c r="BF75" s="203"/>
      <c r="BG75" s="203"/>
      <c r="BH75" s="203"/>
      <c r="BI75" s="203"/>
      <c r="BJ75" s="203"/>
      <c r="BK75" s="203"/>
      <c r="BL75" s="203"/>
      <c r="BM75" s="203"/>
      <c r="BN75" s="203"/>
      <c r="BO75" s="203"/>
      <c r="BP75" s="203"/>
      <c r="BQ75" s="203"/>
      <c r="BR75" s="203"/>
      <c r="BS75" s="203"/>
      <c r="BT75" s="203"/>
      <c r="BU75" s="203"/>
      <c r="BV75" s="203"/>
      <c r="BW75" s="203"/>
      <c r="BX75" s="203"/>
      <c r="BY75" s="203"/>
      <c r="BZ75" s="203"/>
      <c r="CA75" s="203"/>
      <c r="CB75" s="203"/>
      <c r="CC75" s="203"/>
      <c r="CD75" s="203"/>
      <c r="CE75" s="203"/>
      <c r="CF75" s="203"/>
      <c r="CG75" s="203"/>
      <c r="CH75" s="203"/>
      <c r="CI75" s="203"/>
      <c r="CJ75" s="203"/>
      <c r="CK75" s="203"/>
      <c r="CL75" s="203"/>
      <c r="CM75" s="203"/>
      <c r="CN75" s="203"/>
      <c r="CO75" s="203"/>
      <c r="CP75" s="203"/>
      <c r="CQ75" s="203"/>
      <c r="CR75" s="203"/>
      <c r="CS75" s="203"/>
      <c r="CT75" s="203"/>
      <c r="CU75" s="203"/>
      <c r="CV75" s="203"/>
      <c r="CW75" s="203"/>
      <c r="CX75" s="203"/>
      <c r="CY75" s="203"/>
      <c r="CZ75" s="203"/>
      <c r="DA75" s="203"/>
      <c r="DB75" s="203"/>
      <c r="DC75" s="203"/>
      <c r="DD75" s="203"/>
      <c r="DE75" s="203"/>
      <c r="DF75" s="203"/>
      <c r="DG75" s="203"/>
      <c r="DH75" s="203"/>
      <c r="DI75" s="203"/>
      <c r="DJ75" s="203"/>
      <c r="DK75" s="203"/>
      <c r="DL75" s="203"/>
      <c r="DM75" s="203"/>
      <c r="DN75" s="203"/>
      <c r="DO75" s="203"/>
      <c r="DP75" s="203"/>
      <c r="DQ75" s="203"/>
      <c r="DR75" s="203"/>
      <c r="DS75" s="203"/>
      <c r="DT75" s="203"/>
      <c r="DU75" s="203"/>
      <c r="DV75" s="203"/>
      <c r="DW75" s="203"/>
      <c r="DX75" s="203"/>
      <c r="DY75" s="203"/>
      <c r="DZ75" s="203"/>
      <c r="EA75" s="203"/>
      <c r="EB75" s="203"/>
      <c r="EC75" s="203"/>
      <c r="ED75" s="203"/>
      <c r="EE75" s="203"/>
      <c r="EF75" s="203"/>
      <c r="EG75" s="203"/>
      <c r="EH75" s="203"/>
      <c r="EI75" s="203"/>
      <c r="EJ75" s="203"/>
      <c r="EK75" s="203"/>
      <c r="EL75" s="203"/>
      <c r="EM75" s="203"/>
      <c r="EN75" s="203"/>
      <c r="EO75" s="203"/>
      <c r="EP75" s="203"/>
      <c r="EQ75" s="203"/>
      <c r="ER75" s="203"/>
      <c r="ES75" s="203"/>
      <c r="ET75" s="203"/>
      <c r="EU75" s="203"/>
      <c r="EV75" s="203"/>
      <c r="EW75" s="203"/>
      <c r="EX75" s="203"/>
      <c r="EY75" s="203"/>
      <c r="EZ75" s="203"/>
      <c r="FA75" s="203"/>
      <c r="FB75" s="203"/>
      <c r="FC75" s="203"/>
      <c r="FD75" s="203"/>
      <c r="FE75" s="203"/>
      <c r="FF75" s="203"/>
      <c r="FG75" s="203"/>
      <c r="FH75" s="203"/>
      <c r="FI75" s="203"/>
      <c r="FJ75" s="203"/>
      <c r="FK75" s="203"/>
      <c r="FL75" s="203"/>
      <c r="FM75" s="203"/>
      <c r="FN75" s="203"/>
      <c r="FO75" s="203"/>
      <c r="FP75" s="203"/>
      <c r="FQ75" s="203"/>
      <c r="FR75" s="203"/>
      <c r="FS75" s="203"/>
      <c r="FT75" s="203"/>
      <c r="FU75" s="203"/>
      <c r="FV75" s="203"/>
      <c r="FW75" s="203"/>
      <c r="FX75" s="203"/>
      <c r="FY75" s="203"/>
      <c r="FZ75" s="203"/>
      <c r="GA75" s="203"/>
      <c r="GB75" s="203"/>
      <c r="GC75" s="203"/>
      <c r="GD75" s="203"/>
      <c r="GE75" s="203"/>
      <c r="GF75" s="203"/>
      <c r="GG75" s="203"/>
      <c r="GH75" s="203"/>
      <c r="GI75" s="203"/>
      <c r="GJ75" s="203"/>
      <c r="GK75" s="203"/>
      <c r="GL75" s="203"/>
      <c r="GM75" s="203"/>
      <c r="GN75" s="203"/>
      <c r="GO75" s="203"/>
      <c r="GP75" s="203"/>
      <c r="GQ75" s="203"/>
      <c r="GR75" s="203"/>
      <c r="GS75" s="203"/>
      <c r="GT75" s="203"/>
      <c r="GU75" s="203"/>
      <c r="GV75" s="203"/>
      <c r="GW75" s="203"/>
      <c r="GX75" s="203"/>
      <c r="GY75" s="203"/>
      <c r="GZ75" s="203"/>
      <c r="HA75" s="203"/>
      <c r="HB75" s="203"/>
      <c r="HC75" s="203"/>
      <c r="HD75" s="203"/>
      <c r="HE75" s="203"/>
      <c r="HF75" s="203"/>
      <c r="HG75" s="203"/>
      <c r="HH75" s="203"/>
      <c r="HI75" s="203"/>
      <c r="HJ75" s="203"/>
      <c r="HK75" s="203"/>
      <c r="HL75" s="203"/>
      <c r="HM75" s="203"/>
      <c r="HN75" s="203"/>
      <c r="HO75" s="203"/>
      <c r="HP75" s="203"/>
      <c r="HQ75" s="203"/>
      <c r="HR75" s="203"/>
      <c r="HS75" s="203"/>
      <c r="HT75" s="203"/>
      <c r="HU75" s="203"/>
      <c r="HV75" s="203"/>
      <c r="HW75" s="203"/>
      <c r="HX75" s="203"/>
      <c r="HY75" s="203"/>
      <c r="HZ75" s="203"/>
      <c r="IA75" s="203"/>
      <c r="IB75" s="203"/>
      <c r="IC75" s="203"/>
      <c r="ID75" s="203"/>
      <c r="IE75" s="203"/>
      <c r="IF75" s="203"/>
      <c r="IG75" s="203"/>
      <c r="IH75" s="203"/>
      <c r="II75" s="203"/>
      <c r="IJ75" s="203"/>
      <c r="IK75" s="203"/>
      <c r="IL75" s="203"/>
      <c r="IM75" s="203"/>
      <c r="IN75" s="203"/>
      <c r="IO75" s="203"/>
      <c r="IP75" s="203"/>
      <c r="IQ75" s="203"/>
      <c r="IR75" s="203"/>
    </row>
    <row r="76" spans="1:252" s="204" customFormat="1">
      <c r="A76" s="393"/>
      <c r="B76" s="394"/>
      <c r="C76" s="394"/>
      <c r="D76" s="394"/>
      <c r="E76" s="394"/>
      <c r="F76" s="394"/>
      <c r="G76" s="203"/>
      <c r="I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3"/>
      <c r="BD76" s="203"/>
      <c r="BE76" s="203"/>
      <c r="BF76" s="203"/>
      <c r="BG76" s="203"/>
      <c r="BH76" s="203"/>
      <c r="BI76" s="203"/>
      <c r="BJ76" s="203"/>
      <c r="BK76" s="203"/>
      <c r="BL76" s="203"/>
      <c r="BM76" s="203"/>
      <c r="BN76" s="203"/>
      <c r="BO76" s="203"/>
      <c r="BP76" s="203"/>
      <c r="BQ76" s="203"/>
      <c r="BR76" s="203"/>
      <c r="BS76" s="203"/>
      <c r="BT76" s="203"/>
      <c r="BU76" s="203"/>
      <c r="BV76" s="203"/>
      <c r="BW76" s="203"/>
      <c r="BX76" s="203"/>
      <c r="BY76" s="203"/>
      <c r="BZ76" s="203"/>
      <c r="CA76" s="203"/>
      <c r="CB76" s="203"/>
      <c r="CC76" s="203"/>
      <c r="CD76" s="203"/>
      <c r="CE76" s="203"/>
      <c r="CF76" s="203"/>
      <c r="CG76" s="203"/>
      <c r="CH76" s="203"/>
      <c r="CI76" s="203"/>
      <c r="CJ76" s="203"/>
      <c r="CK76" s="203"/>
      <c r="CL76" s="203"/>
      <c r="CM76" s="203"/>
      <c r="CN76" s="203"/>
      <c r="CO76" s="203"/>
      <c r="CP76" s="203"/>
      <c r="CQ76" s="203"/>
      <c r="CR76" s="203"/>
      <c r="CS76" s="203"/>
      <c r="CT76" s="203"/>
      <c r="CU76" s="203"/>
      <c r="CV76" s="203"/>
      <c r="CW76" s="203"/>
      <c r="CX76" s="203"/>
      <c r="CY76" s="203"/>
      <c r="CZ76" s="203"/>
      <c r="DA76" s="203"/>
      <c r="DB76" s="203"/>
      <c r="DC76" s="203"/>
      <c r="DD76" s="203"/>
      <c r="DE76" s="203"/>
      <c r="DF76" s="203"/>
      <c r="DG76" s="203"/>
      <c r="DH76" s="203"/>
      <c r="DI76" s="203"/>
      <c r="DJ76" s="203"/>
      <c r="DK76" s="203"/>
      <c r="DL76" s="203"/>
      <c r="DM76" s="203"/>
      <c r="DN76" s="203"/>
      <c r="DO76" s="203"/>
      <c r="DP76" s="203"/>
      <c r="DQ76" s="203"/>
      <c r="DR76" s="203"/>
      <c r="DS76" s="203"/>
      <c r="DT76" s="203"/>
      <c r="DU76" s="203"/>
      <c r="DV76" s="203"/>
      <c r="DW76" s="203"/>
      <c r="DX76" s="203"/>
      <c r="DY76" s="203"/>
      <c r="DZ76" s="203"/>
      <c r="EA76" s="203"/>
      <c r="EB76" s="203"/>
      <c r="EC76" s="203"/>
      <c r="ED76" s="203"/>
      <c r="EE76" s="203"/>
      <c r="EF76" s="203"/>
      <c r="EG76" s="203"/>
      <c r="EH76" s="203"/>
      <c r="EI76" s="203"/>
      <c r="EJ76" s="203"/>
      <c r="EK76" s="203"/>
      <c r="EL76" s="203"/>
      <c r="EM76" s="203"/>
      <c r="EN76" s="203"/>
      <c r="EO76" s="203"/>
      <c r="EP76" s="203"/>
      <c r="EQ76" s="203"/>
      <c r="ER76" s="203"/>
      <c r="ES76" s="203"/>
      <c r="ET76" s="203"/>
      <c r="EU76" s="203"/>
      <c r="EV76" s="203"/>
      <c r="EW76" s="203"/>
      <c r="EX76" s="203"/>
      <c r="EY76" s="203"/>
      <c r="EZ76" s="203"/>
      <c r="FA76" s="203"/>
      <c r="FB76" s="203"/>
      <c r="FC76" s="203"/>
      <c r="FD76" s="203"/>
      <c r="FE76" s="203"/>
      <c r="FF76" s="203"/>
      <c r="FG76" s="203"/>
      <c r="FH76" s="203"/>
      <c r="FI76" s="203"/>
      <c r="FJ76" s="203"/>
      <c r="FK76" s="203"/>
      <c r="FL76" s="203"/>
      <c r="FM76" s="203"/>
      <c r="FN76" s="203"/>
      <c r="FO76" s="203"/>
      <c r="FP76" s="203"/>
      <c r="FQ76" s="203"/>
      <c r="FR76" s="203"/>
      <c r="FS76" s="203"/>
      <c r="FT76" s="203"/>
      <c r="FU76" s="203"/>
      <c r="FV76" s="203"/>
      <c r="FW76" s="203"/>
      <c r="FX76" s="203"/>
      <c r="FY76" s="203"/>
      <c r="FZ76" s="203"/>
      <c r="GA76" s="203"/>
      <c r="GB76" s="203"/>
      <c r="GC76" s="203"/>
      <c r="GD76" s="203"/>
      <c r="GE76" s="203"/>
      <c r="GF76" s="203"/>
      <c r="GG76" s="203"/>
      <c r="GH76" s="203"/>
      <c r="GI76" s="203"/>
      <c r="GJ76" s="203"/>
      <c r="GK76" s="203"/>
      <c r="GL76" s="203"/>
      <c r="GM76" s="203"/>
      <c r="GN76" s="203"/>
      <c r="GO76" s="203"/>
      <c r="GP76" s="203"/>
      <c r="GQ76" s="203"/>
      <c r="GR76" s="203"/>
      <c r="GS76" s="203"/>
      <c r="GT76" s="203"/>
      <c r="GU76" s="203"/>
      <c r="GV76" s="203"/>
      <c r="GW76" s="203"/>
      <c r="GX76" s="203"/>
      <c r="GY76" s="203"/>
      <c r="GZ76" s="203"/>
      <c r="HA76" s="203"/>
      <c r="HB76" s="203"/>
      <c r="HC76" s="203"/>
      <c r="HD76" s="203"/>
      <c r="HE76" s="203"/>
      <c r="HF76" s="203"/>
      <c r="HG76" s="203"/>
      <c r="HH76" s="203"/>
      <c r="HI76" s="203"/>
      <c r="HJ76" s="203"/>
      <c r="HK76" s="203"/>
      <c r="HL76" s="203"/>
      <c r="HM76" s="203"/>
      <c r="HN76" s="203"/>
      <c r="HO76" s="203"/>
      <c r="HP76" s="203"/>
      <c r="HQ76" s="203"/>
      <c r="HR76" s="203"/>
      <c r="HS76" s="203"/>
      <c r="HT76" s="203"/>
      <c r="HU76" s="203"/>
      <c r="HV76" s="203"/>
      <c r="HW76" s="203"/>
      <c r="HX76" s="203"/>
      <c r="HY76" s="203"/>
      <c r="HZ76" s="203"/>
      <c r="IA76" s="203"/>
      <c r="IB76" s="203"/>
      <c r="IC76" s="203"/>
      <c r="ID76" s="203"/>
      <c r="IE76" s="203"/>
      <c r="IF76" s="203"/>
      <c r="IG76" s="203"/>
      <c r="IH76" s="203"/>
      <c r="II76" s="203"/>
      <c r="IJ76" s="203"/>
      <c r="IK76" s="203"/>
      <c r="IL76" s="203"/>
      <c r="IM76" s="203"/>
      <c r="IN76" s="203"/>
      <c r="IO76" s="203"/>
      <c r="IP76" s="203"/>
      <c r="IQ76" s="203"/>
      <c r="IR76" s="203"/>
    </row>
    <row r="77" spans="1:252" s="204" customFormat="1">
      <c r="A77" s="158"/>
      <c r="B77" s="158"/>
      <c r="C77" s="244"/>
      <c r="D77" s="137"/>
      <c r="E77" s="158"/>
      <c r="F77" s="245"/>
      <c r="G77" s="203"/>
      <c r="I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  <c r="Z77" s="203"/>
      <c r="AA77" s="203"/>
      <c r="AB77" s="203"/>
      <c r="AC77" s="203"/>
      <c r="AD77" s="203"/>
      <c r="AE77" s="203"/>
      <c r="AF77" s="203"/>
      <c r="AG77" s="203"/>
      <c r="AH77" s="203"/>
      <c r="AI77" s="203"/>
      <c r="AJ77" s="203"/>
      <c r="AK77" s="203"/>
      <c r="AL77" s="203"/>
      <c r="AM77" s="203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3"/>
      <c r="BD77" s="203"/>
      <c r="BE77" s="203"/>
      <c r="BF77" s="203"/>
      <c r="BG77" s="203"/>
      <c r="BH77" s="203"/>
      <c r="BI77" s="203"/>
      <c r="BJ77" s="203"/>
      <c r="BK77" s="203"/>
      <c r="BL77" s="203"/>
      <c r="BM77" s="203"/>
      <c r="BN77" s="203"/>
      <c r="BO77" s="203"/>
      <c r="BP77" s="203"/>
      <c r="BQ77" s="203"/>
      <c r="BR77" s="203"/>
      <c r="BS77" s="203"/>
      <c r="BT77" s="203"/>
      <c r="BU77" s="203"/>
      <c r="BV77" s="203"/>
      <c r="BW77" s="203"/>
      <c r="BX77" s="203"/>
      <c r="BY77" s="203"/>
      <c r="BZ77" s="203"/>
      <c r="CA77" s="203"/>
      <c r="CB77" s="203"/>
      <c r="CC77" s="203"/>
      <c r="CD77" s="203"/>
      <c r="CE77" s="203"/>
      <c r="CF77" s="203"/>
      <c r="CG77" s="203"/>
      <c r="CH77" s="203"/>
      <c r="CI77" s="203"/>
      <c r="CJ77" s="203"/>
      <c r="CK77" s="203"/>
      <c r="CL77" s="203"/>
      <c r="CM77" s="203"/>
      <c r="CN77" s="203"/>
      <c r="CO77" s="203"/>
      <c r="CP77" s="203"/>
      <c r="CQ77" s="203"/>
      <c r="CR77" s="203"/>
      <c r="CS77" s="203"/>
      <c r="CT77" s="203"/>
      <c r="CU77" s="203"/>
      <c r="CV77" s="203"/>
      <c r="CW77" s="203"/>
      <c r="CX77" s="203"/>
      <c r="CY77" s="203"/>
      <c r="CZ77" s="203"/>
      <c r="DA77" s="203"/>
      <c r="DB77" s="203"/>
      <c r="DC77" s="203"/>
      <c r="DD77" s="203"/>
      <c r="DE77" s="203"/>
      <c r="DF77" s="203"/>
      <c r="DG77" s="203"/>
      <c r="DH77" s="203"/>
      <c r="DI77" s="203"/>
      <c r="DJ77" s="203"/>
      <c r="DK77" s="203"/>
      <c r="DL77" s="203"/>
      <c r="DM77" s="203"/>
      <c r="DN77" s="203"/>
      <c r="DO77" s="203"/>
      <c r="DP77" s="203"/>
      <c r="DQ77" s="203"/>
      <c r="DR77" s="203"/>
      <c r="DS77" s="203"/>
      <c r="DT77" s="203"/>
      <c r="DU77" s="203"/>
      <c r="DV77" s="203"/>
      <c r="DW77" s="203"/>
      <c r="DX77" s="203"/>
      <c r="DY77" s="203"/>
      <c r="DZ77" s="203"/>
      <c r="EA77" s="203"/>
      <c r="EB77" s="203"/>
      <c r="EC77" s="203"/>
      <c r="ED77" s="203"/>
      <c r="EE77" s="203"/>
      <c r="EF77" s="203"/>
      <c r="EG77" s="203"/>
      <c r="EH77" s="203"/>
      <c r="EI77" s="203"/>
      <c r="EJ77" s="203"/>
      <c r="EK77" s="203"/>
      <c r="EL77" s="203"/>
      <c r="EM77" s="203"/>
      <c r="EN77" s="203"/>
      <c r="EO77" s="203"/>
      <c r="EP77" s="203"/>
      <c r="EQ77" s="203"/>
      <c r="ER77" s="203"/>
      <c r="ES77" s="203"/>
      <c r="ET77" s="203"/>
      <c r="EU77" s="203"/>
      <c r="EV77" s="203"/>
      <c r="EW77" s="203"/>
      <c r="EX77" s="203"/>
      <c r="EY77" s="203"/>
      <c r="EZ77" s="203"/>
      <c r="FA77" s="203"/>
      <c r="FB77" s="203"/>
      <c r="FC77" s="203"/>
      <c r="FD77" s="203"/>
      <c r="FE77" s="203"/>
      <c r="FF77" s="203"/>
      <c r="FG77" s="203"/>
      <c r="FH77" s="203"/>
      <c r="FI77" s="203"/>
      <c r="FJ77" s="203"/>
      <c r="FK77" s="203"/>
      <c r="FL77" s="203"/>
      <c r="FM77" s="203"/>
      <c r="FN77" s="203"/>
      <c r="FO77" s="203"/>
      <c r="FP77" s="203"/>
      <c r="FQ77" s="203"/>
      <c r="FR77" s="203"/>
      <c r="FS77" s="203"/>
      <c r="FT77" s="203"/>
      <c r="FU77" s="203"/>
      <c r="FV77" s="203"/>
      <c r="FW77" s="203"/>
      <c r="FX77" s="203"/>
      <c r="FY77" s="203"/>
      <c r="FZ77" s="203"/>
      <c r="GA77" s="203"/>
      <c r="GB77" s="203"/>
      <c r="GC77" s="203"/>
      <c r="GD77" s="203"/>
      <c r="GE77" s="203"/>
      <c r="GF77" s="203"/>
      <c r="GG77" s="203"/>
      <c r="GH77" s="203"/>
      <c r="GI77" s="203"/>
      <c r="GJ77" s="203"/>
      <c r="GK77" s="203"/>
      <c r="GL77" s="203"/>
      <c r="GM77" s="203"/>
      <c r="GN77" s="203"/>
      <c r="GO77" s="203"/>
      <c r="GP77" s="203"/>
      <c r="GQ77" s="203"/>
      <c r="GR77" s="203"/>
      <c r="GS77" s="203"/>
      <c r="GT77" s="203"/>
      <c r="GU77" s="203"/>
      <c r="GV77" s="203"/>
      <c r="GW77" s="203"/>
      <c r="GX77" s="203"/>
      <c r="GY77" s="203"/>
      <c r="GZ77" s="203"/>
      <c r="HA77" s="203"/>
      <c r="HB77" s="203"/>
      <c r="HC77" s="203"/>
      <c r="HD77" s="203"/>
      <c r="HE77" s="203"/>
      <c r="HF77" s="203"/>
      <c r="HG77" s="203"/>
      <c r="HH77" s="203"/>
      <c r="HI77" s="203"/>
      <c r="HJ77" s="203"/>
      <c r="HK77" s="203"/>
      <c r="HL77" s="203"/>
      <c r="HM77" s="203"/>
      <c r="HN77" s="203"/>
      <c r="HO77" s="203"/>
      <c r="HP77" s="203"/>
      <c r="HQ77" s="203"/>
      <c r="HR77" s="203"/>
      <c r="HS77" s="203"/>
      <c r="HT77" s="203"/>
      <c r="HU77" s="203"/>
      <c r="HV77" s="203"/>
      <c r="HW77" s="203"/>
      <c r="HX77" s="203"/>
      <c r="HY77" s="203"/>
      <c r="HZ77" s="203"/>
      <c r="IA77" s="203"/>
      <c r="IB77" s="203"/>
      <c r="IC77" s="203"/>
      <c r="ID77" s="203"/>
      <c r="IE77" s="203"/>
      <c r="IF77" s="203"/>
      <c r="IG77" s="203"/>
      <c r="IH77" s="203"/>
      <c r="II77" s="203"/>
      <c r="IJ77" s="203"/>
      <c r="IK77" s="203"/>
      <c r="IL77" s="203"/>
      <c r="IM77" s="203"/>
      <c r="IN77" s="203"/>
      <c r="IO77" s="203"/>
      <c r="IP77" s="203"/>
      <c r="IQ77" s="203"/>
      <c r="IR77" s="203"/>
    </row>
    <row r="78" spans="1:252" s="204" customFormat="1">
      <c r="A78" s="246"/>
      <c r="B78" s="246"/>
      <c r="C78" s="247"/>
      <c r="D78" s="87"/>
      <c r="E78" s="248"/>
      <c r="F78" s="249"/>
      <c r="G78" s="203"/>
      <c r="I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3"/>
      <c r="DI78" s="203"/>
      <c r="DJ78" s="203"/>
      <c r="DK78" s="203"/>
      <c r="DL78" s="203"/>
      <c r="DM78" s="203"/>
      <c r="DN78" s="203"/>
      <c r="DO78" s="203"/>
      <c r="DP78" s="203"/>
      <c r="DQ78" s="203"/>
      <c r="DR78" s="203"/>
      <c r="DS78" s="203"/>
      <c r="DT78" s="203"/>
      <c r="DU78" s="203"/>
      <c r="DV78" s="203"/>
      <c r="DW78" s="203"/>
      <c r="DX78" s="203"/>
      <c r="DY78" s="203"/>
      <c r="DZ78" s="203"/>
      <c r="EA78" s="203"/>
      <c r="EB78" s="203"/>
      <c r="EC78" s="203"/>
      <c r="ED78" s="203"/>
      <c r="EE78" s="203"/>
      <c r="EF78" s="203"/>
      <c r="EG78" s="203"/>
      <c r="EH78" s="203"/>
      <c r="EI78" s="203"/>
      <c r="EJ78" s="203"/>
      <c r="EK78" s="203"/>
      <c r="EL78" s="203"/>
      <c r="EM78" s="203"/>
      <c r="EN78" s="203"/>
      <c r="EO78" s="203"/>
      <c r="EP78" s="203"/>
      <c r="EQ78" s="203"/>
      <c r="ER78" s="203"/>
      <c r="ES78" s="203"/>
      <c r="ET78" s="203"/>
      <c r="EU78" s="203"/>
      <c r="EV78" s="203"/>
      <c r="EW78" s="203"/>
      <c r="EX78" s="203"/>
      <c r="EY78" s="203"/>
      <c r="EZ78" s="203"/>
      <c r="FA78" s="203"/>
      <c r="FB78" s="203"/>
      <c r="FC78" s="203"/>
      <c r="FD78" s="203"/>
      <c r="FE78" s="203"/>
      <c r="FF78" s="203"/>
      <c r="FG78" s="203"/>
      <c r="FH78" s="203"/>
      <c r="FI78" s="203"/>
      <c r="FJ78" s="203"/>
      <c r="FK78" s="203"/>
      <c r="FL78" s="203"/>
      <c r="FM78" s="203"/>
      <c r="FN78" s="203"/>
      <c r="FO78" s="203"/>
      <c r="FP78" s="203"/>
      <c r="FQ78" s="203"/>
      <c r="FR78" s="203"/>
      <c r="FS78" s="203"/>
      <c r="FT78" s="203"/>
      <c r="FU78" s="203"/>
      <c r="FV78" s="203"/>
      <c r="FW78" s="203"/>
      <c r="FX78" s="203"/>
      <c r="FY78" s="203"/>
      <c r="FZ78" s="203"/>
      <c r="GA78" s="203"/>
      <c r="GB78" s="203"/>
      <c r="GC78" s="203"/>
      <c r="GD78" s="203"/>
      <c r="GE78" s="203"/>
      <c r="GF78" s="203"/>
      <c r="GG78" s="203"/>
      <c r="GH78" s="203"/>
      <c r="GI78" s="203"/>
      <c r="GJ78" s="203"/>
      <c r="GK78" s="203"/>
      <c r="GL78" s="203"/>
      <c r="GM78" s="203"/>
      <c r="GN78" s="203"/>
      <c r="GO78" s="203"/>
      <c r="GP78" s="203"/>
      <c r="GQ78" s="203"/>
      <c r="GR78" s="203"/>
      <c r="GS78" s="203"/>
      <c r="GT78" s="203"/>
      <c r="GU78" s="203"/>
      <c r="GV78" s="203"/>
      <c r="GW78" s="203"/>
      <c r="GX78" s="203"/>
      <c r="GY78" s="203"/>
      <c r="GZ78" s="203"/>
      <c r="HA78" s="203"/>
      <c r="HB78" s="203"/>
      <c r="HC78" s="203"/>
      <c r="HD78" s="203"/>
      <c r="HE78" s="203"/>
      <c r="HF78" s="203"/>
      <c r="HG78" s="203"/>
      <c r="HH78" s="203"/>
      <c r="HI78" s="203"/>
      <c r="HJ78" s="203"/>
      <c r="HK78" s="203"/>
      <c r="HL78" s="203"/>
      <c r="HM78" s="203"/>
      <c r="HN78" s="203"/>
      <c r="HO78" s="203"/>
      <c r="HP78" s="203"/>
      <c r="HQ78" s="203"/>
      <c r="HR78" s="203"/>
      <c r="HS78" s="203"/>
      <c r="HT78" s="203"/>
      <c r="HU78" s="203"/>
      <c r="HV78" s="203"/>
      <c r="HW78" s="203"/>
      <c r="HX78" s="203"/>
      <c r="HY78" s="203"/>
      <c r="HZ78" s="203"/>
      <c r="IA78" s="203"/>
      <c r="IB78" s="203"/>
      <c r="IC78" s="203"/>
      <c r="ID78" s="203"/>
      <c r="IE78" s="203"/>
      <c r="IF78" s="203"/>
      <c r="IG78" s="203"/>
      <c r="IH78" s="203"/>
      <c r="II78" s="203"/>
      <c r="IJ78" s="203"/>
      <c r="IK78" s="203"/>
      <c r="IL78" s="203"/>
      <c r="IM78" s="203"/>
      <c r="IN78" s="203"/>
      <c r="IO78" s="203"/>
      <c r="IP78" s="203"/>
      <c r="IQ78" s="203"/>
      <c r="IR78" s="203"/>
    </row>
  </sheetData>
  <mergeCells count="4">
    <mergeCell ref="A74:F74"/>
    <mergeCell ref="A76:F76"/>
    <mergeCell ref="H8:J8"/>
    <mergeCell ref="D10:F10"/>
  </mergeCells>
  <printOptions horizontalCentered="1"/>
  <pageMargins left="0.78740157480314998" right="0.74803149606299202" top="0.47244094488188998" bottom="1.1811023622047201" header="0" footer="0.59055118110236204"/>
  <pageSetup scale="89" orientation="portrait" r:id="rId1"/>
  <headerFooter>
    <oddFooter>&amp;L
&amp;C-5 -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K124"/>
  <sheetViews>
    <sheetView workbookViewId="0">
      <selection activeCell="G13" sqref="G13"/>
    </sheetView>
  </sheetViews>
  <sheetFormatPr baseColWidth="10" defaultColWidth="11.42578125" defaultRowHeight="15"/>
  <cols>
    <col min="1" max="5" width="3" style="37" customWidth="1"/>
    <col min="6" max="6" width="83.140625" style="37" customWidth="1"/>
    <col min="7" max="7" width="11.5703125" style="38" bestFit="1" customWidth="1"/>
    <col min="8" max="8" width="33.42578125" bestFit="1" customWidth="1"/>
  </cols>
  <sheetData>
    <row r="1" spans="1:11" ht="15.75">
      <c r="A1" s="20" t="s">
        <v>76</v>
      </c>
      <c r="B1" s="21"/>
      <c r="C1" s="21"/>
      <c r="D1" s="21"/>
      <c r="E1" s="21"/>
      <c r="F1" s="21"/>
      <c r="G1" s="22"/>
    </row>
    <row r="2" spans="1:11" ht="18">
      <c r="A2" s="23" t="s">
        <v>94</v>
      </c>
      <c r="B2" s="21"/>
      <c r="C2" s="21"/>
      <c r="D2" s="21"/>
      <c r="E2" s="21"/>
      <c r="F2" s="21"/>
      <c r="G2" s="24"/>
    </row>
    <row r="3" spans="1:11">
      <c r="A3" s="25" t="s">
        <v>95</v>
      </c>
      <c r="B3" s="21"/>
      <c r="C3" s="21"/>
      <c r="D3" s="21"/>
      <c r="E3" s="21"/>
      <c r="F3" s="21"/>
      <c r="G3" s="22"/>
    </row>
    <row r="4" spans="1:11" s="28" customFormat="1" ht="15.75" thickBot="1">
      <c r="A4" s="26"/>
      <c r="B4" s="26"/>
      <c r="C4" s="26"/>
      <c r="D4" s="26"/>
      <c r="E4" s="26"/>
      <c r="F4" s="26"/>
      <c r="G4" s="27" t="s">
        <v>96</v>
      </c>
    </row>
    <row r="5" spans="1:11" ht="15.75" thickTop="1">
      <c r="A5" s="29"/>
      <c r="B5" s="29" t="s">
        <v>97</v>
      </c>
      <c r="C5" s="29"/>
      <c r="D5" s="29"/>
      <c r="E5" s="29"/>
      <c r="F5" s="29"/>
      <c r="G5" s="30"/>
    </row>
    <row r="6" spans="1:11">
      <c r="A6" s="29"/>
      <c r="B6" s="29"/>
      <c r="C6" s="29"/>
      <c r="D6" s="29" t="s">
        <v>98</v>
      </c>
      <c r="E6" s="29"/>
      <c r="F6" s="29"/>
      <c r="G6" s="30"/>
    </row>
    <row r="7" spans="1:11">
      <c r="A7" s="29"/>
      <c r="B7" s="29"/>
      <c r="C7" s="29"/>
      <c r="D7" s="29"/>
      <c r="E7" s="29" t="s">
        <v>99</v>
      </c>
      <c r="F7" s="29"/>
      <c r="G7" s="30"/>
    </row>
    <row r="8" spans="1:11">
      <c r="A8" s="29"/>
      <c r="B8" s="29"/>
      <c r="C8" s="29"/>
      <c r="D8" s="29"/>
      <c r="E8" s="29"/>
      <c r="F8" s="29" t="s">
        <v>100</v>
      </c>
      <c r="G8" s="40">
        <f>VLOOKUP(F8,'mayor jun2016'!F:G,2,FALSE)</f>
        <v>619898.53</v>
      </c>
      <c r="H8" t="s">
        <v>21</v>
      </c>
      <c r="J8" s="14">
        <f>K8-G13-G21</f>
        <v>-50796.229999999996</v>
      </c>
      <c r="K8" s="39">
        <v>35257.11</v>
      </c>
    </row>
    <row r="9" spans="1:11">
      <c r="A9" s="29"/>
      <c r="B9" s="29"/>
      <c r="C9" s="29"/>
      <c r="D9" s="29"/>
      <c r="E9" s="29"/>
      <c r="F9" s="29" t="s">
        <v>101</v>
      </c>
      <c r="G9" s="40">
        <f>VLOOKUP(F9,'mayor jun2016'!F:G,2,FALSE)</f>
        <v>0</v>
      </c>
      <c r="J9" s="14">
        <f>K9-G29</f>
        <v>-14065.679999999998</v>
      </c>
      <c r="K9" s="39">
        <v>10631.03</v>
      </c>
    </row>
    <row r="10" spans="1:11">
      <c r="A10" s="29"/>
      <c r="B10" s="29"/>
      <c r="C10" s="29"/>
      <c r="D10" s="29"/>
      <c r="E10" s="29"/>
      <c r="F10" s="29" t="s">
        <v>102</v>
      </c>
      <c r="G10" s="40">
        <f>VLOOKUP(F10,'mayor jun2016'!F:G,2,FALSE)</f>
        <v>273013.15000000002</v>
      </c>
      <c r="H10" t="s">
        <v>21</v>
      </c>
      <c r="J10" s="14">
        <f>K10-G8-G10-G11-G12-G14-G15-G26-G35</f>
        <v>-732742.29000000015</v>
      </c>
      <c r="K10" s="39">
        <v>764960.44000000006</v>
      </c>
    </row>
    <row r="11" spans="1:11">
      <c r="A11" s="29"/>
      <c r="B11" s="29"/>
      <c r="C11" s="29"/>
      <c r="D11" s="29"/>
      <c r="E11" s="29"/>
      <c r="F11" s="29" t="s">
        <v>103</v>
      </c>
      <c r="G11" s="40">
        <f>VLOOKUP(F11,'mayor jun2016'!F:G,2,FALSE)</f>
        <v>71844.460000000006</v>
      </c>
      <c r="H11" t="s">
        <v>21</v>
      </c>
      <c r="J11" s="34">
        <f>K11-G18</f>
        <v>-120569.82999999999</v>
      </c>
      <c r="K11" s="39">
        <v>90139.57</v>
      </c>
    </row>
    <row r="12" spans="1:11">
      <c r="A12" s="29"/>
      <c r="B12" s="29"/>
      <c r="C12" s="29"/>
      <c r="D12" s="29"/>
      <c r="E12" s="29"/>
      <c r="F12" s="29" t="s">
        <v>104</v>
      </c>
      <c r="G12" s="40">
        <f>VLOOKUP(F12,'mayor jun2016'!F:G,2,FALSE)</f>
        <v>408856.11</v>
      </c>
      <c r="H12" t="s">
        <v>21</v>
      </c>
      <c r="J12" s="14">
        <f>K12-G24-G27-G28-G30-G31</f>
        <v>-54523.64</v>
      </c>
      <c r="K12" s="39">
        <v>74820.97</v>
      </c>
    </row>
    <row r="13" spans="1:11">
      <c r="A13" s="29"/>
      <c r="B13" s="29"/>
      <c r="C13" s="29"/>
      <c r="D13" s="29"/>
      <c r="E13" s="29"/>
      <c r="F13" s="29" t="s">
        <v>105</v>
      </c>
      <c r="G13" s="40">
        <f>VLOOKUP(F13,'mayor jun2016'!F:G,2,FALSE)</f>
        <v>85950.54</v>
      </c>
      <c r="H13" t="s">
        <v>106</v>
      </c>
      <c r="J13" s="14">
        <f>K13-G34-G36-G37-G38</f>
        <v>-5097.84</v>
      </c>
      <c r="K13" s="39">
        <v>14916.06</v>
      </c>
    </row>
    <row r="14" spans="1:11">
      <c r="A14" s="29"/>
      <c r="B14" s="29"/>
      <c r="C14" s="29"/>
      <c r="D14" s="29"/>
      <c r="E14" s="29"/>
      <c r="F14" s="29" t="s">
        <v>107</v>
      </c>
      <c r="G14" s="40">
        <f>VLOOKUP(F14,'mayor jun2016'!F:G,2,FALSE)</f>
        <v>38053.17</v>
      </c>
      <c r="H14" t="s">
        <v>21</v>
      </c>
    </row>
    <row r="15" spans="1:11" ht="15.75" thickBot="1">
      <c r="A15" s="29"/>
      <c r="B15" s="29"/>
      <c r="C15" s="29"/>
      <c r="D15" s="29"/>
      <c r="E15" s="29"/>
      <c r="F15" s="29" t="s">
        <v>108</v>
      </c>
      <c r="G15" s="41">
        <f>VLOOKUP(F15,'mayor jun2016'!F:G,2,FALSE)</f>
        <v>25676</v>
      </c>
      <c r="H15" t="s">
        <v>21</v>
      </c>
    </row>
    <row r="16" spans="1:11">
      <c r="A16" s="29"/>
      <c r="B16" s="29"/>
      <c r="C16" s="29"/>
      <c r="D16" s="29"/>
      <c r="E16" s="29" t="s">
        <v>109</v>
      </c>
      <c r="F16" s="29"/>
      <c r="G16" s="30">
        <f>ROUND(SUM(G7:G15),5)</f>
        <v>1523291.96</v>
      </c>
    </row>
    <row r="17" spans="1:8">
      <c r="A17" s="29"/>
      <c r="B17" s="29"/>
      <c r="C17" s="29"/>
      <c r="D17" s="29"/>
      <c r="E17" s="29" t="s">
        <v>110</v>
      </c>
      <c r="F17" s="29"/>
      <c r="G17" s="30"/>
    </row>
    <row r="18" spans="1:8" ht="15.75" thickBot="1">
      <c r="A18" s="29"/>
      <c r="B18" s="29"/>
      <c r="C18" s="29"/>
      <c r="D18" s="29"/>
      <c r="E18" s="29"/>
      <c r="F18" s="29" t="s">
        <v>111</v>
      </c>
      <c r="G18" s="41">
        <f>VLOOKUP(F18,'mayor jun2016'!F:G,2,FALSE)</f>
        <v>210709.4</v>
      </c>
      <c r="H18" t="s">
        <v>65</v>
      </c>
    </row>
    <row r="19" spans="1:8">
      <c r="A19" s="29"/>
      <c r="B19" s="29"/>
      <c r="C19" s="29"/>
      <c r="D19" s="29"/>
      <c r="E19" s="29" t="s">
        <v>112</v>
      </c>
      <c r="F19" s="29"/>
      <c r="G19" s="30">
        <f>ROUND(SUM(G17:G18),5)</f>
        <v>210709.4</v>
      </c>
    </row>
    <row r="20" spans="1:8">
      <c r="A20" s="29"/>
      <c r="B20" s="29"/>
      <c r="C20" s="29"/>
      <c r="D20" s="29"/>
      <c r="E20" s="29" t="s">
        <v>113</v>
      </c>
      <c r="F20" s="29"/>
      <c r="G20" s="30"/>
    </row>
    <row r="21" spans="1:8" ht="15.75" thickBot="1">
      <c r="A21" s="29"/>
      <c r="B21" s="29"/>
      <c r="C21" s="29"/>
      <c r="D21" s="29"/>
      <c r="E21" s="29"/>
      <c r="F21" s="29" t="s">
        <v>114</v>
      </c>
      <c r="G21" s="41">
        <f>VLOOKUP(F21,'mayor jun2016'!F:G,2,FALSE)</f>
        <v>102.8</v>
      </c>
      <c r="H21" t="s">
        <v>106</v>
      </c>
    </row>
    <row r="22" spans="1:8">
      <c r="A22" s="29"/>
      <c r="B22" s="29"/>
      <c r="C22" s="29"/>
      <c r="D22" s="29"/>
      <c r="E22" s="29" t="s">
        <v>115</v>
      </c>
      <c r="F22" s="29"/>
      <c r="G22" s="30">
        <f>ROUND(SUM(G20:G21),5)</f>
        <v>102.8</v>
      </c>
    </row>
    <row r="23" spans="1:8">
      <c r="A23" s="29"/>
      <c r="B23" s="29"/>
      <c r="C23" s="29"/>
      <c r="D23" s="29"/>
      <c r="E23" s="29" t="s">
        <v>116</v>
      </c>
      <c r="F23" s="29"/>
      <c r="G23" s="30"/>
    </row>
    <row r="24" spans="1:8">
      <c r="A24" s="29"/>
      <c r="B24" s="29"/>
      <c r="C24" s="29"/>
      <c r="D24" s="29"/>
      <c r="E24" s="29"/>
      <c r="F24" s="29" t="s">
        <v>117</v>
      </c>
      <c r="G24" s="40">
        <f>VLOOKUP(F24,'mayor jun2016'!F:G,2,FALSE)</f>
        <v>-4067.97</v>
      </c>
      <c r="H24" t="s">
        <v>25</v>
      </c>
    </row>
    <row r="25" spans="1:8">
      <c r="A25" s="29"/>
      <c r="B25" s="29"/>
      <c r="C25" s="29"/>
      <c r="D25" s="29"/>
      <c r="E25" s="29"/>
      <c r="F25" s="29" t="s">
        <v>118</v>
      </c>
      <c r="G25" s="40">
        <f>VLOOKUP(F25,'mayor jun2016'!F:G,2,FALSE)</f>
        <v>0</v>
      </c>
    </row>
    <row r="26" spans="1:8">
      <c r="A26" s="29"/>
      <c r="B26" s="29"/>
      <c r="C26" s="29"/>
      <c r="D26" s="29"/>
      <c r="E26" s="29"/>
      <c r="F26" s="29" t="s">
        <v>119</v>
      </c>
      <c r="G26" s="40">
        <f>VLOOKUP(F26,'mayor jun2016'!F:G,2,FALSE)</f>
        <v>10269.81</v>
      </c>
      <c r="H26" t="s">
        <v>21</v>
      </c>
    </row>
    <row r="27" spans="1:8">
      <c r="A27" s="29"/>
      <c r="B27" s="29"/>
      <c r="C27" s="29"/>
      <c r="D27" s="29"/>
      <c r="E27" s="29"/>
      <c r="F27" s="29" t="s">
        <v>120</v>
      </c>
      <c r="G27" s="40">
        <f>VLOOKUP(F27,'mayor jun2016'!F:G,2,FALSE)</f>
        <v>1610</v>
      </c>
      <c r="H27" t="s">
        <v>25</v>
      </c>
    </row>
    <row r="28" spans="1:8">
      <c r="A28" s="29"/>
      <c r="B28" s="29"/>
      <c r="C28" s="29"/>
      <c r="D28" s="29"/>
      <c r="E28" s="29"/>
      <c r="F28" s="29" t="s">
        <v>121</v>
      </c>
      <c r="G28" s="40">
        <f>VLOOKUP(F28,'mayor jun2016'!F:G,2,FALSE)</f>
        <v>7485.15</v>
      </c>
      <c r="H28" t="s">
        <v>25</v>
      </c>
    </row>
    <row r="29" spans="1:8">
      <c r="A29" s="29"/>
      <c r="B29" s="29"/>
      <c r="C29" s="29"/>
      <c r="D29" s="29"/>
      <c r="E29" s="29"/>
      <c r="F29" s="29" t="s">
        <v>122</v>
      </c>
      <c r="G29" s="40">
        <f>VLOOKUP(F29,'mayor jun2016'!F:G,2,FALSE)</f>
        <v>24696.71</v>
      </c>
      <c r="H29" t="s">
        <v>214</v>
      </c>
    </row>
    <row r="30" spans="1:8">
      <c r="A30" s="29"/>
      <c r="B30" s="29"/>
      <c r="C30" s="29"/>
      <c r="D30" s="29"/>
      <c r="E30" s="29"/>
      <c r="F30" s="29" t="s">
        <v>123</v>
      </c>
      <c r="G30" s="40">
        <f>VLOOKUP(F30,'mayor jun2016'!F:G,2,FALSE)</f>
        <v>-2583.9499999999998</v>
      </c>
      <c r="H30" t="s">
        <v>25</v>
      </c>
    </row>
    <row r="31" spans="1:8" ht="15.75" thickBot="1">
      <c r="A31" s="29"/>
      <c r="B31" s="29"/>
      <c r="C31" s="29"/>
      <c r="D31" s="29"/>
      <c r="E31" s="29"/>
      <c r="F31" s="29" t="s">
        <v>124</v>
      </c>
      <c r="G31" s="41">
        <f>VLOOKUP(F31,'mayor jun2016'!F:G,2,FALSE)</f>
        <v>126901.38</v>
      </c>
      <c r="H31" t="s">
        <v>25</v>
      </c>
    </row>
    <row r="32" spans="1:8">
      <c r="A32" s="29"/>
      <c r="B32" s="29"/>
      <c r="C32" s="29"/>
      <c r="D32" s="29"/>
      <c r="E32" s="29" t="s">
        <v>125</v>
      </c>
      <c r="F32" s="29"/>
      <c r="G32" s="30">
        <f>ROUND(SUM(G23:G31),5)</f>
        <v>164311.13</v>
      </c>
    </row>
    <row r="33" spans="1:8" ht="30" customHeight="1">
      <c r="A33" s="29"/>
      <c r="B33" s="29"/>
      <c r="C33" s="29"/>
      <c r="D33" s="29"/>
      <c r="E33" s="29" t="s">
        <v>126</v>
      </c>
      <c r="F33" s="29"/>
      <c r="G33" s="30"/>
    </row>
    <row r="34" spans="1:8">
      <c r="A34" s="29"/>
      <c r="B34" s="29"/>
      <c r="C34" s="29"/>
      <c r="D34" s="29"/>
      <c r="E34" s="29"/>
      <c r="F34" s="29" t="s">
        <v>127</v>
      </c>
      <c r="G34" s="40">
        <f>VLOOKUP(F34,'mayor jun2016'!F:G,2,FALSE)</f>
        <v>11051.33</v>
      </c>
      <c r="H34" t="s">
        <v>26</v>
      </c>
    </row>
    <row r="35" spans="1:8">
      <c r="A35" s="29"/>
      <c r="B35" s="29"/>
      <c r="C35" s="29"/>
      <c r="D35" s="29"/>
      <c r="E35" s="29"/>
      <c r="F35" s="29" t="s">
        <v>128</v>
      </c>
      <c r="G35" s="40">
        <f>VLOOKUP(F35,'mayor jun2016'!F:G,2,FALSE)</f>
        <v>50091.5</v>
      </c>
      <c r="H35" t="s">
        <v>21</v>
      </c>
    </row>
    <row r="36" spans="1:8">
      <c r="A36" s="29"/>
      <c r="B36" s="29"/>
      <c r="C36" s="29"/>
      <c r="D36" s="29"/>
      <c r="E36" s="29"/>
      <c r="F36" s="29" t="s">
        <v>129</v>
      </c>
      <c r="G36" s="40">
        <f>VLOOKUP(F36,'mayor jun2016'!F:G,2,FALSE)</f>
        <v>5707.98</v>
      </c>
      <c r="H36" t="s">
        <v>26</v>
      </c>
    </row>
    <row r="37" spans="1:8">
      <c r="A37" s="29"/>
      <c r="B37" s="29"/>
      <c r="C37" s="29"/>
      <c r="D37" s="29"/>
      <c r="E37" s="29"/>
      <c r="F37" s="29" t="s">
        <v>130</v>
      </c>
      <c r="G37" s="40">
        <f>VLOOKUP(F37,'mayor jun2016'!F:G,2,FALSE)</f>
        <v>104.59</v>
      </c>
      <c r="H37" t="s">
        <v>26</v>
      </c>
    </row>
    <row r="38" spans="1:8" ht="15.75" thickBot="1">
      <c r="A38" s="29"/>
      <c r="B38" s="29"/>
      <c r="C38" s="29"/>
      <c r="D38" s="29"/>
      <c r="E38" s="29"/>
      <c r="F38" s="29" t="s">
        <v>131</v>
      </c>
      <c r="G38" s="41">
        <f>VLOOKUP(F38,'mayor jun2016'!F:G,2,FALSE)</f>
        <v>3150</v>
      </c>
      <c r="H38" t="s">
        <v>26</v>
      </c>
    </row>
    <row r="39" spans="1:8" ht="15.75" thickBot="1">
      <c r="A39" s="29"/>
      <c r="B39" s="29"/>
      <c r="C39" s="29"/>
      <c r="D39" s="29"/>
      <c r="E39" s="29" t="s">
        <v>132</v>
      </c>
      <c r="F39" s="29"/>
      <c r="G39" s="32">
        <f>ROUND(SUM(G33:G38),5)</f>
        <v>70105.399999999994</v>
      </c>
    </row>
    <row r="40" spans="1:8" ht="30" customHeight="1" thickBot="1">
      <c r="A40" s="29"/>
      <c r="B40" s="29"/>
      <c r="C40" s="29"/>
      <c r="D40" s="29" t="s">
        <v>133</v>
      </c>
      <c r="E40" s="29"/>
      <c r="F40" s="29"/>
      <c r="G40" s="33">
        <f>ROUND(G6+G16+G19+G22+G32+G39,5)</f>
        <v>1968520.69</v>
      </c>
    </row>
    <row r="41" spans="1:8" ht="30" customHeight="1">
      <c r="A41" s="29"/>
      <c r="B41" s="29"/>
      <c r="C41" s="29" t="s">
        <v>134</v>
      </c>
      <c r="D41" s="29"/>
      <c r="E41" s="29"/>
      <c r="F41" s="29"/>
      <c r="G41" s="30">
        <f>G40</f>
        <v>1968520.69</v>
      </c>
    </row>
    <row r="42" spans="1:8" ht="30" customHeight="1">
      <c r="A42" s="29"/>
      <c r="B42" s="29"/>
      <c r="C42" s="29"/>
      <c r="D42" s="29" t="s">
        <v>135</v>
      </c>
      <c r="E42" s="29"/>
      <c r="F42" s="29"/>
      <c r="G42" s="30"/>
    </row>
    <row r="43" spans="1:8">
      <c r="A43" s="29"/>
      <c r="B43" s="29"/>
      <c r="C43" s="29"/>
      <c r="D43" s="29"/>
      <c r="E43" s="29" t="s">
        <v>136</v>
      </c>
      <c r="F43" s="29"/>
      <c r="G43" s="30"/>
    </row>
    <row r="44" spans="1:8">
      <c r="A44" s="29"/>
      <c r="B44" s="29"/>
      <c r="C44" s="29"/>
      <c r="D44" s="29"/>
      <c r="E44" s="29"/>
      <c r="F44" s="29" t="s">
        <v>137</v>
      </c>
      <c r="G44" s="46">
        <f>VLOOKUP(F44,'mayor jun2016'!F:G,2,FALSE)</f>
        <v>8772.86</v>
      </c>
      <c r="H44" t="s">
        <v>23</v>
      </c>
    </row>
    <row r="45" spans="1:8">
      <c r="A45" s="29"/>
      <c r="B45" s="29"/>
      <c r="C45" s="29"/>
      <c r="D45" s="29"/>
      <c r="E45" s="29"/>
      <c r="F45" s="29" t="s">
        <v>138</v>
      </c>
      <c r="G45" s="46">
        <f>VLOOKUP(F45,'mayor jun2016'!F:G,2,FALSE)</f>
        <v>3651.26</v>
      </c>
      <c r="H45" t="s">
        <v>23</v>
      </c>
    </row>
    <row r="46" spans="1:8">
      <c r="A46" s="29"/>
      <c r="B46" s="29"/>
      <c r="C46" s="29"/>
      <c r="D46" s="29"/>
      <c r="E46" s="29"/>
      <c r="F46" s="29" t="s">
        <v>139</v>
      </c>
      <c r="G46" s="46">
        <f>VLOOKUP(F46,'mayor jun2016'!F:G,2,FALSE)</f>
        <v>1028739.19</v>
      </c>
      <c r="H46" t="s">
        <v>23</v>
      </c>
    </row>
    <row r="47" spans="1:8">
      <c r="A47" s="29"/>
      <c r="B47" s="29"/>
      <c r="C47" s="29"/>
      <c r="D47" s="29"/>
      <c r="E47" s="29"/>
      <c r="F47" s="29" t="s">
        <v>140</v>
      </c>
      <c r="G47" s="46">
        <f>VLOOKUP(F47,'mayor jun2016'!F:G,2,FALSE)</f>
        <v>118401.78</v>
      </c>
      <c r="H47" t="s">
        <v>23</v>
      </c>
    </row>
    <row r="48" spans="1:8" ht="15.75" thickBot="1">
      <c r="A48" s="29"/>
      <c r="B48" s="29"/>
      <c r="C48" s="29"/>
      <c r="D48" s="29"/>
      <c r="E48" s="29"/>
      <c r="F48" s="29" t="s">
        <v>141</v>
      </c>
      <c r="G48" s="47">
        <f>VLOOKUP(F48,'mayor jun2016'!F:G,2,FALSE)</f>
        <v>4750</v>
      </c>
      <c r="H48" t="s">
        <v>23</v>
      </c>
    </row>
    <row r="49" spans="1:8">
      <c r="A49" s="29"/>
      <c r="B49" s="29"/>
      <c r="C49" s="29"/>
      <c r="D49" s="29"/>
      <c r="E49" s="29" t="s">
        <v>142</v>
      </c>
      <c r="F49" s="29"/>
      <c r="G49" s="30">
        <f>ROUND(SUM(G43:G48),5)</f>
        <v>1164315.0900000001</v>
      </c>
    </row>
    <row r="50" spans="1:8">
      <c r="A50" s="29"/>
      <c r="B50" s="29"/>
      <c r="C50" s="29"/>
      <c r="D50" s="29"/>
      <c r="E50" s="29" t="s">
        <v>143</v>
      </c>
      <c r="F50" s="29"/>
      <c r="G50" s="30"/>
    </row>
    <row r="51" spans="1:8">
      <c r="A51" s="29"/>
      <c r="B51" s="29"/>
      <c r="C51" s="29"/>
      <c r="D51" s="29"/>
      <c r="E51" s="29"/>
      <c r="F51" s="29" t="s">
        <v>144</v>
      </c>
      <c r="G51" s="46">
        <f>VLOOKUP(F51,'mayor jun2016'!F:G,2,FALSE)</f>
        <v>163757.04999999999</v>
      </c>
      <c r="H51" t="s">
        <v>28</v>
      </c>
    </row>
    <row r="52" spans="1:8">
      <c r="A52" s="29"/>
      <c r="B52" s="29"/>
      <c r="C52" s="29"/>
      <c r="D52" s="29"/>
      <c r="E52" s="29"/>
      <c r="F52" s="29" t="s">
        <v>145</v>
      </c>
      <c r="G52" s="46">
        <f>VLOOKUP(F52,'mayor jun2016'!F:G,2,FALSE)</f>
        <v>68163.47</v>
      </c>
      <c r="H52" t="s">
        <v>28</v>
      </c>
    </row>
    <row r="53" spans="1:8">
      <c r="A53" s="29"/>
      <c r="B53" s="29"/>
      <c r="C53" s="29"/>
      <c r="D53" s="29"/>
      <c r="E53" s="29"/>
      <c r="F53" s="29" t="s">
        <v>146</v>
      </c>
      <c r="G53" s="46">
        <f>VLOOKUP(F53,'mayor jun2016'!F:G,2,FALSE)</f>
        <v>22729.17</v>
      </c>
      <c r="H53" t="s">
        <v>28</v>
      </c>
    </row>
    <row r="54" spans="1:8">
      <c r="A54" s="29"/>
      <c r="B54" s="29"/>
      <c r="C54" s="29"/>
      <c r="D54" s="29"/>
      <c r="E54" s="29"/>
      <c r="F54" s="29" t="s">
        <v>147</v>
      </c>
      <c r="G54" s="46">
        <f>VLOOKUP(F54,'mayor jun2016'!F:G,2,FALSE)</f>
        <v>79125.320000000007</v>
      </c>
      <c r="H54" t="s">
        <v>28</v>
      </c>
    </row>
    <row r="55" spans="1:8">
      <c r="A55" s="29"/>
      <c r="B55" s="29"/>
      <c r="C55" s="29"/>
      <c r="D55" s="29"/>
      <c r="E55" s="29"/>
      <c r="F55" s="29" t="s">
        <v>148</v>
      </c>
      <c r="G55" s="46">
        <f>VLOOKUP(F55,'mayor jun2016'!F:G,2,FALSE)</f>
        <v>4954.16</v>
      </c>
      <c r="H55" t="s">
        <v>28</v>
      </c>
    </row>
    <row r="56" spans="1:8">
      <c r="A56" s="29"/>
      <c r="B56" s="29"/>
      <c r="C56" s="29"/>
      <c r="D56" s="29"/>
      <c r="E56" s="29"/>
      <c r="F56" s="29" t="s">
        <v>149</v>
      </c>
      <c r="G56" s="46">
        <f>VLOOKUP(F56,'mayor jun2016'!F:G,2,FALSE)</f>
        <v>784.14</v>
      </c>
      <c r="H56" t="s">
        <v>28</v>
      </c>
    </row>
    <row r="57" spans="1:8">
      <c r="A57" s="29"/>
      <c r="B57" s="29"/>
      <c r="C57" s="29"/>
      <c r="D57" s="29"/>
      <c r="E57" s="29"/>
      <c r="F57" s="29" t="s">
        <v>150</v>
      </c>
      <c r="G57" s="46">
        <f>VLOOKUP(F57,'mayor jun2016'!F:G,2,FALSE)</f>
        <v>53668.14</v>
      </c>
      <c r="H57" t="s">
        <v>28</v>
      </c>
    </row>
    <row r="58" spans="1:8">
      <c r="A58" s="29"/>
      <c r="B58" s="29"/>
      <c r="C58" s="29"/>
      <c r="D58" s="29"/>
      <c r="E58" s="29"/>
      <c r="F58" s="29" t="s">
        <v>151</v>
      </c>
      <c r="G58" s="46">
        <f>VLOOKUP(F58,'mayor jun2016'!F:G,2,FALSE)</f>
        <v>39422.339999999997</v>
      </c>
      <c r="H58" t="s">
        <v>28</v>
      </c>
    </row>
    <row r="59" spans="1:8">
      <c r="A59" s="29"/>
      <c r="B59" s="29"/>
      <c r="C59" s="29"/>
      <c r="D59" s="29"/>
      <c r="E59" s="29"/>
      <c r="F59" s="29" t="s">
        <v>152</v>
      </c>
      <c r="G59" s="46">
        <f>VLOOKUP(F59,'mayor jun2016'!F:G,2,FALSE)</f>
        <v>2690.57</v>
      </c>
      <c r="H59" t="s">
        <v>28</v>
      </c>
    </row>
    <row r="60" spans="1:8">
      <c r="A60" s="29"/>
      <c r="B60" s="29"/>
      <c r="C60" s="29"/>
      <c r="D60" s="29"/>
      <c r="E60" s="29"/>
      <c r="F60" s="29" t="s">
        <v>153</v>
      </c>
      <c r="G60" s="46">
        <f>VLOOKUP(F60,'mayor jun2016'!F:G,2,FALSE)</f>
        <v>3021.91</v>
      </c>
      <c r="H60" t="s">
        <v>28</v>
      </c>
    </row>
    <row r="61" spans="1:8">
      <c r="A61" s="29"/>
      <c r="B61" s="29"/>
      <c r="C61" s="29"/>
      <c r="D61" s="29"/>
      <c r="E61" s="29"/>
      <c r="F61" s="29" t="s">
        <v>154</v>
      </c>
      <c r="G61" s="46">
        <f>VLOOKUP(F61,'mayor jun2016'!F:G,2,FALSE)</f>
        <v>17411</v>
      </c>
      <c r="H61" t="s">
        <v>28</v>
      </c>
    </row>
    <row r="62" spans="1:8" ht="15.75" thickBot="1">
      <c r="A62" s="29"/>
      <c r="B62" s="29"/>
      <c r="C62" s="29"/>
      <c r="D62" s="29"/>
      <c r="E62" s="29"/>
      <c r="F62" s="29" t="s">
        <v>155</v>
      </c>
      <c r="G62" s="47">
        <f>VLOOKUP(F62,'mayor jun2016'!F:G,2,FALSE)</f>
        <v>8057.48</v>
      </c>
      <c r="H62" t="s">
        <v>28</v>
      </c>
    </row>
    <row r="63" spans="1:8">
      <c r="A63" s="29"/>
      <c r="B63" s="29"/>
      <c r="C63" s="29"/>
      <c r="D63" s="29"/>
      <c r="E63" s="29" t="s">
        <v>156</v>
      </c>
      <c r="F63" s="29"/>
      <c r="G63" s="30">
        <f>ROUND(SUM(G50:G62),5)</f>
        <v>463784.75</v>
      </c>
    </row>
    <row r="64" spans="1:8">
      <c r="A64" s="29"/>
      <c r="B64" s="29"/>
      <c r="C64" s="29"/>
      <c r="D64" s="29"/>
      <c r="E64" s="29" t="s">
        <v>157</v>
      </c>
      <c r="F64" s="29"/>
      <c r="G64" s="30"/>
    </row>
    <row r="65" spans="1:8">
      <c r="A65" s="29"/>
      <c r="B65" s="29"/>
      <c r="C65" s="29"/>
      <c r="D65" s="29"/>
      <c r="E65" s="29"/>
      <c r="F65" s="29" t="s">
        <v>226</v>
      </c>
      <c r="G65" s="46">
        <f>VLOOKUP(F65,'mayor jun2016'!F:G,2,FALSE)</f>
        <v>1550</v>
      </c>
      <c r="H65" s="49" t="s">
        <v>28</v>
      </c>
    </row>
    <row r="66" spans="1:8">
      <c r="A66" s="29"/>
      <c r="B66" s="29"/>
      <c r="C66" s="29"/>
      <c r="D66" s="29"/>
      <c r="E66" s="29"/>
      <c r="F66" s="29" t="s">
        <v>158</v>
      </c>
      <c r="G66" s="46">
        <f>VLOOKUP(F66,'mayor jun2016'!F:G,2,FALSE)</f>
        <v>6918</v>
      </c>
      <c r="H66" t="s">
        <v>28</v>
      </c>
    </row>
    <row r="67" spans="1:8">
      <c r="A67" s="29"/>
      <c r="B67" s="29"/>
      <c r="C67" s="29"/>
      <c r="D67" s="29"/>
      <c r="E67" s="29"/>
      <c r="F67" s="29" t="s">
        <v>159</v>
      </c>
      <c r="G67" s="46">
        <f>VLOOKUP(F67,'mayor jun2016'!F:G,2,FALSE)</f>
        <v>651.52</v>
      </c>
      <c r="H67" t="s">
        <v>28</v>
      </c>
    </row>
    <row r="68" spans="1:8" ht="15.75" thickBot="1">
      <c r="A68" s="29"/>
      <c r="B68" s="29"/>
      <c r="C68" s="29"/>
      <c r="D68" s="29"/>
      <c r="E68" s="29"/>
      <c r="F68" s="29" t="s">
        <v>160</v>
      </c>
      <c r="G68" s="47">
        <f>VLOOKUP(F68,'mayor jun2016'!F:G,2,FALSE)</f>
        <v>8640.5</v>
      </c>
      <c r="H68" t="s">
        <v>28</v>
      </c>
    </row>
    <row r="69" spans="1:8">
      <c r="A69" s="29"/>
      <c r="B69" s="29"/>
      <c r="C69" s="29"/>
      <c r="D69" s="29"/>
      <c r="E69" s="29" t="s">
        <v>161</v>
      </c>
      <c r="F69" s="29"/>
      <c r="G69" s="30">
        <f>ROUND(SUM(G64:G68),5)</f>
        <v>17760.02</v>
      </c>
    </row>
    <row r="70" spans="1:8">
      <c r="A70" s="29"/>
      <c r="B70" s="29"/>
      <c r="C70" s="29"/>
      <c r="D70" s="29"/>
      <c r="E70" s="29" t="s">
        <v>162</v>
      </c>
      <c r="F70" s="29"/>
      <c r="G70" s="30"/>
    </row>
    <row r="71" spans="1:8">
      <c r="A71" s="29"/>
      <c r="B71" s="29"/>
      <c r="C71" s="29"/>
      <c r="D71" s="29"/>
      <c r="E71" s="29"/>
      <c r="F71" s="29" t="s">
        <v>163</v>
      </c>
      <c r="G71" s="40">
        <f>VLOOKUP(F71,'mayor jun2016'!F:G,2,FALSE)</f>
        <v>3723.6</v>
      </c>
      <c r="H71" t="s">
        <v>36</v>
      </c>
    </row>
    <row r="72" spans="1:8">
      <c r="A72" s="29"/>
      <c r="B72" s="29"/>
      <c r="C72" s="29"/>
      <c r="D72" s="29"/>
      <c r="E72" s="29"/>
      <c r="F72" s="29" t="s">
        <v>164</v>
      </c>
      <c r="G72" s="48">
        <f>VLOOKUP(F72,'mayor jun2016'!F:G,2,FALSE)</f>
        <v>7826.31</v>
      </c>
      <c r="H72" t="s">
        <v>29</v>
      </c>
    </row>
    <row r="73" spans="1:8" ht="15.75" thickBot="1">
      <c r="A73" s="29"/>
      <c r="B73" s="29"/>
      <c r="C73" s="29"/>
      <c r="D73" s="29"/>
      <c r="E73" s="29"/>
      <c r="F73" s="29" t="s">
        <v>165</v>
      </c>
      <c r="G73" s="47">
        <f>VLOOKUP(F73,'mayor jun2016'!F:G,2,FALSE)</f>
        <v>3533.17</v>
      </c>
      <c r="H73" t="s">
        <v>29</v>
      </c>
    </row>
    <row r="74" spans="1:8">
      <c r="A74" s="29"/>
      <c r="B74" s="29"/>
      <c r="C74" s="29"/>
      <c r="D74" s="29"/>
      <c r="E74" s="29" t="s">
        <v>166</v>
      </c>
      <c r="F74" s="29"/>
      <c r="G74" s="30">
        <f>ROUND(SUM(G70:G73),5)</f>
        <v>15083.08</v>
      </c>
    </row>
    <row r="75" spans="1:8">
      <c r="A75" s="29"/>
      <c r="B75" s="29"/>
      <c r="C75" s="29"/>
      <c r="D75" s="29"/>
      <c r="E75" s="29" t="s">
        <v>167</v>
      </c>
      <c r="F75" s="29"/>
      <c r="G75" s="30"/>
    </row>
    <row r="76" spans="1:8">
      <c r="A76" s="29"/>
      <c r="B76" s="29"/>
      <c r="C76" s="29"/>
      <c r="D76" s="29"/>
      <c r="E76" s="29"/>
      <c r="F76" s="29" t="s">
        <v>168</v>
      </c>
      <c r="G76" s="46">
        <f>VLOOKUP(F76,'mayor jun2016'!F:G,2,FALSE)</f>
        <v>20483.689999999999</v>
      </c>
      <c r="H76" t="s">
        <v>32</v>
      </c>
    </row>
    <row r="77" spans="1:8">
      <c r="A77" s="29"/>
      <c r="B77" s="29"/>
      <c r="C77" s="29"/>
      <c r="D77" s="29"/>
      <c r="E77" s="29"/>
      <c r="F77" s="29" t="s">
        <v>169</v>
      </c>
      <c r="G77" s="42">
        <f>VLOOKUP(F77,'mayor jun2016'!F:G,2,FALSE)</f>
        <v>989.75</v>
      </c>
      <c r="H77" t="s">
        <v>36</v>
      </c>
    </row>
    <row r="78" spans="1:8" ht="15.75" thickBot="1">
      <c r="A78" s="29"/>
      <c r="B78" s="29"/>
      <c r="C78" s="29"/>
      <c r="D78" s="29"/>
      <c r="E78" s="29"/>
      <c r="F78" s="29" t="s">
        <v>170</v>
      </c>
      <c r="G78" s="41">
        <f>VLOOKUP(F78,'mayor jun2016'!F:G,2,FALSE)</f>
        <v>3083.4</v>
      </c>
      <c r="H78" s="34" t="s">
        <v>36</v>
      </c>
    </row>
    <row r="79" spans="1:8">
      <c r="A79" s="29"/>
      <c r="B79" s="29"/>
      <c r="C79" s="29"/>
      <c r="D79" s="29"/>
      <c r="E79" s="29" t="s">
        <v>171</v>
      </c>
      <c r="F79" s="29"/>
      <c r="G79" s="30">
        <f>ROUND(SUM(G75:G78),5)</f>
        <v>24556.84</v>
      </c>
    </row>
    <row r="80" spans="1:8">
      <c r="A80" s="29"/>
      <c r="B80" s="29"/>
      <c r="C80" s="29"/>
      <c r="D80" s="29"/>
      <c r="E80" s="29" t="s">
        <v>172</v>
      </c>
      <c r="F80" s="29"/>
      <c r="G80" s="30"/>
    </row>
    <row r="81" spans="1:8" ht="15.75" thickBot="1">
      <c r="A81" s="29"/>
      <c r="B81" s="29"/>
      <c r="C81" s="29"/>
      <c r="D81" s="29"/>
      <c r="E81" s="29"/>
      <c r="F81" s="29" t="s">
        <v>173</v>
      </c>
      <c r="G81" s="47">
        <f>VLOOKUP(F81,'mayor jun2016'!F:G,2,FALSE)</f>
        <v>15657.18</v>
      </c>
      <c r="H81" t="s">
        <v>34</v>
      </c>
    </row>
    <row r="82" spans="1:8">
      <c r="A82" s="29"/>
      <c r="B82" s="29"/>
      <c r="C82" s="29"/>
      <c r="D82" s="29"/>
      <c r="E82" s="29" t="s">
        <v>174</v>
      </c>
      <c r="F82" s="29"/>
      <c r="G82" s="30">
        <f>ROUND(SUM(G80:G81),5)</f>
        <v>15657.18</v>
      </c>
    </row>
    <row r="83" spans="1:8">
      <c r="A83" s="29"/>
      <c r="B83" s="29"/>
      <c r="C83" s="29"/>
      <c r="D83" s="29"/>
      <c r="E83" s="29" t="s">
        <v>175</v>
      </c>
      <c r="F83" s="29"/>
      <c r="G83" s="30"/>
    </row>
    <row r="84" spans="1:8">
      <c r="A84" s="29"/>
      <c r="B84" s="29"/>
      <c r="C84" s="29"/>
      <c r="D84" s="29"/>
      <c r="E84" s="29"/>
      <c r="F84" s="29" t="s">
        <v>227</v>
      </c>
      <c r="G84" s="46">
        <f>VLOOKUP(F84,'mayor jun2016'!F:G,2,FALSE)</f>
        <v>2711.66</v>
      </c>
      <c r="H84" s="49" t="s">
        <v>31</v>
      </c>
    </row>
    <row r="85" spans="1:8">
      <c r="A85" s="29"/>
      <c r="B85" s="29"/>
      <c r="C85" s="29"/>
      <c r="D85" s="29"/>
      <c r="E85" s="29"/>
      <c r="F85" s="29" t="s">
        <v>176</v>
      </c>
      <c r="G85" s="46">
        <f>VLOOKUP(F85,'mayor jun2016'!F:G,2,FALSE)</f>
        <v>21.6</v>
      </c>
      <c r="H85" t="s">
        <v>31</v>
      </c>
    </row>
    <row r="86" spans="1:8" ht="15.75" thickBot="1">
      <c r="A86" s="29"/>
      <c r="B86" s="29"/>
      <c r="C86" s="29"/>
      <c r="D86" s="29"/>
      <c r="E86" s="29"/>
      <c r="F86" s="29" t="s">
        <v>177</v>
      </c>
      <c r="G86" s="47">
        <f>VLOOKUP(F86,'mayor jun2016'!F:G,2,FALSE)</f>
        <v>30000</v>
      </c>
      <c r="H86" t="s">
        <v>30</v>
      </c>
    </row>
    <row r="87" spans="1:8">
      <c r="A87" s="29"/>
      <c r="B87" s="29"/>
      <c r="C87" s="29"/>
      <c r="D87" s="29"/>
      <c r="E87" s="29" t="s">
        <v>178</v>
      </c>
      <c r="F87" s="29"/>
      <c r="G87" s="30">
        <f>ROUND(SUM(G83:G86),5)</f>
        <v>32733.26</v>
      </c>
    </row>
    <row r="88" spans="1:8">
      <c r="A88" s="29"/>
      <c r="B88" s="29"/>
      <c r="C88" s="29"/>
      <c r="D88" s="29"/>
      <c r="E88" s="29" t="s">
        <v>179</v>
      </c>
      <c r="F88" s="29"/>
      <c r="G88" s="30"/>
    </row>
    <row r="89" spans="1:8">
      <c r="A89" s="29"/>
      <c r="B89" s="29"/>
      <c r="C89" s="29"/>
      <c r="D89" s="29"/>
      <c r="E89" s="29"/>
      <c r="F89" s="29" t="s">
        <v>180</v>
      </c>
      <c r="G89" s="46">
        <f>VLOOKUP(F89,'mayor jun2016'!F:G,2,FALSE)</f>
        <v>5000</v>
      </c>
      <c r="H89" t="s">
        <v>31</v>
      </c>
    </row>
    <row r="90" spans="1:8" ht="15.75" thickBot="1">
      <c r="A90" s="29"/>
      <c r="B90" s="29"/>
      <c r="C90" s="29"/>
      <c r="D90" s="29"/>
      <c r="E90" s="29"/>
      <c r="F90" s="29" t="s">
        <v>181</v>
      </c>
      <c r="G90" s="47">
        <f>VLOOKUP(F90,'mayor jun2016'!F:G,2,FALSE)</f>
        <v>49999.97</v>
      </c>
      <c r="H90" t="s">
        <v>31</v>
      </c>
    </row>
    <row r="91" spans="1:8">
      <c r="A91" s="29"/>
      <c r="B91" s="29"/>
      <c r="C91" s="29"/>
      <c r="D91" s="29"/>
      <c r="E91" s="29" t="s">
        <v>182</v>
      </c>
      <c r="F91" s="29"/>
      <c r="G91" s="30">
        <f>ROUND(SUM(G88:G90),5)</f>
        <v>54999.97</v>
      </c>
    </row>
    <row r="92" spans="1:8">
      <c r="A92" s="29"/>
      <c r="B92" s="29"/>
      <c r="C92" s="29"/>
      <c r="D92" s="29"/>
      <c r="E92" s="29" t="s">
        <v>183</v>
      </c>
      <c r="F92" s="29"/>
      <c r="G92" s="30"/>
    </row>
    <row r="93" spans="1:8" ht="15.75" thickBot="1">
      <c r="A93" s="29"/>
      <c r="B93" s="29"/>
      <c r="C93" s="29"/>
      <c r="D93" s="29"/>
      <c r="E93" s="29"/>
      <c r="F93" s="29" t="s">
        <v>184</v>
      </c>
      <c r="G93" s="41">
        <f>VLOOKUP(F93,'mayor jun2016'!F:G,2,FALSE)</f>
        <v>5073.99</v>
      </c>
      <c r="H93" t="s">
        <v>36</v>
      </c>
    </row>
    <row r="94" spans="1:8">
      <c r="A94" s="29"/>
      <c r="B94" s="29"/>
      <c r="C94" s="29"/>
      <c r="D94" s="29"/>
      <c r="E94" s="29" t="s">
        <v>185</v>
      </c>
      <c r="F94" s="29"/>
      <c r="G94" s="30">
        <f>ROUND(SUM(G92:G93),5)</f>
        <v>5073.99</v>
      </c>
    </row>
    <row r="95" spans="1:8">
      <c r="A95" s="29"/>
      <c r="B95" s="29"/>
      <c r="C95" s="29"/>
      <c r="D95" s="29"/>
      <c r="E95" s="29" t="s">
        <v>186</v>
      </c>
      <c r="F95" s="29"/>
      <c r="G95" s="30"/>
    </row>
    <row r="96" spans="1:8">
      <c r="A96" s="29"/>
      <c r="B96" s="29"/>
      <c r="C96" s="29"/>
      <c r="D96" s="29"/>
      <c r="E96" s="29"/>
      <c r="F96" s="29" t="s">
        <v>187</v>
      </c>
      <c r="G96" s="42">
        <f>VLOOKUP(F96,'mayor jun2016'!F:G,2,FALSE)</f>
        <v>1125</v>
      </c>
      <c r="H96" t="s">
        <v>36</v>
      </c>
    </row>
    <row r="97" spans="1:8" ht="15.75" thickBot="1">
      <c r="A97" s="29"/>
      <c r="B97" s="29"/>
      <c r="C97" s="29"/>
      <c r="D97" s="29"/>
      <c r="E97" s="29"/>
      <c r="F97" s="29" t="s">
        <v>228</v>
      </c>
      <c r="G97" s="41">
        <f>VLOOKUP(F97,'mayor jun2016'!F:G,2,FALSE)</f>
        <v>578.20000000000005</v>
      </c>
      <c r="H97" s="49" t="s">
        <v>64</v>
      </c>
    </row>
    <row r="98" spans="1:8">
      <c r="A98" s="29"/>
      <c r="B98" s="29"/>
      <c r="C98" s="29"/>
      <c r="D98" s="29"/>
      <c r="E98" s="29" t="s">
        <v>188</v>
      </c>
      <c r="F98" s="29"/>
      <c r="G98" s="30">
        <f>ROUND(SUM(G95:G97),5)</f>
        <v>1703.2</v>
      </c>
    </row>
    <row r="99" spans="1:8">
      <c r="A99" s="29"/>
      <c r="B99" s="29"/>
      <c r="C99" s="29"/>
      <c r="D99" s="29"/>
      <c r="E99" s="29" t="s">
        <v>189</v>
      </c>
      <c r="F99" s="29"/>
      <c r="G99" s="30"/>
    </row>
    <row r="100" spans="1:8" ht="15.75" thickBot="1">
      <c r="A100" s="29"/>
      <c r="B100" s="29"/>
      <c r="C100" s="29"/>
      <c r="D100" s="29"/>
      <c r="E100" s="29"/>
      <c r="F100" s="29" t="s">
        <v>190</v>
      </c>
      <c r="G100" s="47">
        <f>VLOOKUP(F100,'mayor jun2016'!F:G,2,FALSE)</f>
        <v>153564.13</v>
      </c>
      <c r="H100" t="s">
        <v>33</v>
      </c>
    </row>
    <row r="101" spans="1:8">
      <c r="A101" s="29"/>
      <c r="B101" s="29"/>
      <c r="C101" s="29"/>
      <c r="D101" s="29"/>
      <c r="E101" s="29" t="s">
        <v>191</v>
      </c>
      <c r="F101" s="29"/>
      <c r="G101" s="30">
        <f>ROUND(SUM(G99:G100),5)</f>
        <v>153564.13</v>
      </c>
    </row>
    <row r="102" spans="1:8">
      <c r="A102" s="29"/>
      <c r="B102" s="29"/>
      <c r="C102" s="29"/>
      <c r="D102" s="29"/>
      <c r="E102" s="29" t="s">
        <v>192</v>
      </c>
      <c r="F102" s="29"/>
      <c r="G102" s="30"/>
    </row>
    <row r="103" spans="1:8" ht="15.75" thickBot="1">
      <c r="A103" s="29"/>
      <c r="B103" s="29"/>
      <c r="C103" s="29"/>
      <c r="D103" s="29"/>
      <c r="E103" s="29"/>
      <c r="F103" s="29" t="s">
        <v>193</v>
      </c>
      <c r="G103" s="44">
        <f>VLOOKUP(F103,'mayor jun2016'!F:G,2,FALSE)</f>
        <v>300.29000000000002</v>
      </c>
      <c r="H103" t="s">
        <v>36</v>
      </c>
    </row>
    <row r="104" spans="1:8">
      <c r="A104" s="29"/>
      <c r="B104" s="29"/>
      <c r="C104" s="29"/>
      <c r="D104" s="29"/>
      <c r="E104" s="29" t="s">
        <v>194</v>
      </c>
      <c r="F104" s="29"/>
      <c r="G104" s="30">
        <f>ROUND(SUM(G102:G103),5)</f>
        <v>300.29000000000002</v>
      </c>
    </row>
    <row r="105" spans="1:8">
      <c r="A105" s="29"/>
      <c r="B105" s="29"/>
      <c r="C105" s="29"/>
      <c r="D105" s="29"/>
      <c r="E105" s="29" t="s">
        <v>195</v>
      </c>
      <c r="F105" s="29"/>
      <c r="G105" s="30"/>
    </row>
    <row r="106" spans="1:8" ht="15.75" thickBot="1">
      <c r="A106" s="29"/>
      <c r="B106" s="29"/>
      <c r="C106" s="29"/>
      <c r="D106" s="29"/>
      <c r="E106" s="29"/>
      <c r="F106" s="29" t="s">
        <v>196</v>
      </c>
      <c r="G106" s="44">
        <f>VLOOKUP(F106,'mayor jun2016'!F:G,2,FALSE)</f>
        <v>982.9</v>
      </c>
      <c r="H106" t="s">
        <v>36</v>
      </c>
    </row>
    <row r="107" spans="1:8">
      <c r="A107" s="29"/>
      <c r="B107" s="29"/>
      <c r="C107" s="29"/>
      <c r="D107" s="29"/>
      <c r="E107" s="29" t="s">
        <v>197</v>
      </c>
      <c r="F107" s="29"/>
      <c r="G107" s="30">
        <f>ROUND(SUM(G105:G106),5)</f>
        <v>982.9</v>
      </c>
    </row>
    <row r="108" spans="1:8">
      <c r="A108" s="29"/>
      <c r="B108" s="29"/>
      <c r="C108" s="29"/>
      <c r="D108" s="29"/>
      <c r="E108" s="29" t="s">
        <v>198</v>
      </c>
      <c r="F108" s="29"/>
      <c r="G108" s="30"/>
    </row>
    <row r="109" spans="1:8">
      <c r="A109" s="29"/>
      <c r="B109" s="29"/>
      <c r="C109" s="29"/>
      <c r="D109" s="29"/>
      <c r="E109" s="29"/>
      <c r="F109" s="29" t="s">
        <v>199</v>
      </c>
      <c r="G109" s="43">
        <f>VLOOKUP(F109,'mayor jun2016'!F:G,2,FALSE)</f>
        <v>821.09</v>
      </c>
      <c r="H109" t="s">
        <v>36</v>
      </c>
    </row>
    <row r="110" spans="1:8">
      <c r="A110" s="29"/>
      <c r="B110" s="29"/>
      <c r="C110" s="29"/>
      <c r="D110" s="29"/>
      <c r="E110" s="29"/>
      <c r="F110" s="29" t="s">
        <v>200</v>
      </c>
      <c r="G110" s="46">
        <f>VLOOKUP(F110,'mayor jun2016'!F:G,2,FALSE)</f>
        <v>12607.57</v>
      </c>
      <c r="H110" t="s">
        <v>32</v>
      </c>
    </row>
    <row r="111" spans="1:8">
      <c r="A111" s="29"/>
      <c r="B111" s="29"/>
      <c r="C111" s="29"/>
      <c r="D111" s="29"/>
      <c r="E111" s="29"/>
      <c r="F111" s="29" t="s">
        <v>201</v>
      </c>
      <c r="G111" s="43">
        <f>VLOOKUP(F111,'mayor jun2016'!F:G,2,FALSE)</f>
        <v>3977.12</v>
      </c>
      <c r="H111" t="s">
        <v>36</v>
      </c>
    </row>
    <row r="112" spans="1:8">
      <c r="A112" s="29"/>
      <c r="B112" s="29"/>
      <c r="C112" s="29"/>
      <c r="D112" s="29"/>
      <c r="E112" s="29"/>
      <c r="F112" s="29" t="s">
        <v>202</v>
      </c>
      <c r="G112" s="43">
        <f>VLOOKUP(F112,'mayor jun2016'!F:G,2,FALSE)</f>
        <v>1840</v>
      </c>
      <c r="H112" t="s">
        <v>36</v>
      </c>
    </row>
    <row r="113" spans="1:8">
      <c r="A113" s="29"/>
      <c r="B113" s="29"/>
      <c r="C113" s="29"/>
      <c r="D113" s="29"/>
      <c r="E113" s="29"/>
      <c r="F113" s="29" t="s">
        <v>203</v>
      </c>
      <c r="G113" s="46">
        <f>VLOOKUP(F113,'mayor jun2016'!F:G,2,FALSE)</f>
        <v>15880.68</v>
      </c>
      <c r="H113" t="s">
        <v>35</v>
      </c>
    </row>
    <row r="114" spans="1:8">
      <c r="A114" s="29"/>
      <c r="B114" s="29"/>
      <c r="C114" s="29"/>
      <c r="D114" s="29"/>
      <c r="E114" s="29"/>
      <c r="F114" s="29" t="s">
        <v>204</v>
      </c>
      <c r="G114" s="46">
        <f>VLOOKUP(F114,'mayor jun2016'!F:G,2,FALSE)</f>
        <v>892.38</v>
      </c>
      <c r="H114" t="s">
        <v>36</v>
      </c>
    </row>
    <row r="115" spans="1:8">
      <c r="A115" s="29"/>
      <c r="B115" s="29"/>
      <c r="C115" s="29"/>
      <c r="D115" s="29"/>
      <c r="E115" s="29"/>
      <c r="F115" s="29" t="s">
        <v>205</v>
      </c>
      <c r="G115" s="43">
        <f>VLOOKUP(F115,'mayor jun2016'!F:G,2,FALSE)</f>
        <v>5548.38</v>
      </c>
      <c r="H115" t="s">
        <v>36</v>
      </c>
    </row>
    <row r="116" spans="1:8">
      <c r="A116" s="29"/>
      <c r="B116" s="29"/>
      <c r="C116" s="29"/>
      <c r="D116" s="29"/>
      <c r="E116" s="29"/>
      <c r="F116" s="29" t="s">
        <v>206</v>
      </c>
      <c r="G116" s="43">
        <f>VLOOKUP(F116,'mayor jun2016'!F:G,2,FALSE)</f>
        <v>690</v>
      </c>
      <c r="H116" t="s">
        <v>36</v>
      </c>
    </row>
    <row r="117" spans="1:8">
      <c r="A117" s="29"/>
      <c r="B117" s="29"/>
      <c r="C117" s="29"/>
      <c r="D117" s="29"/>
      <c r="E117" s="29"/>
      <c r="F117" s="29" t="s">
        <v>207</v>
      </c>
      <c r="G117" s="46">
        <f>VLOOKUP(F117,'mayor jun2016'!F:G,2,FALSE)</f>
        <v>57876.71</v>
      </c>
      <c r="H117" t="s">
        <v>35</v>
      </c>
    </row>
    <row r="118" spans="1:8">
      <c r="A118" s="29"/>
      <c r="B118" s="29"/>
      <c r="C118" s="29"/>
      <c r="D118" s="29"/>
      <c r="E118" s="29"/>
      <c r="F118" s="29" t="s">
        <v>208</v>
      </c>
      <c r="G118" s="42">
        <f>VLOOKUP(F118,'mayor jun2016'!F:G,2,FALSE)</f>
        <v>802.61</v>
      </c>
      <c r="H118" t="s">
        <v>36</v>
      </c>
    </row>
    <row r="119" spans="1:8" ht="15.75" thickBot="1">
      <c r="A119" s="29"/>
      <c r="B119" s="29"/>
      <c r="C119" s="29"/>
      <c r="D119" s="29"/>
      <c r="E119" s="29"/>
      <c r="F119" s="29" t="s">
        <v>209</v>
      </c>
      <c r="G119" s="44">
        <f>VLOOKUP(F119,'mayor jun2016'!F:G,2,FALSE)</f>
        <v>3250</v>
      </c>
      <c r="H119" t="s">
        <v>36</v>
      </c>
    </row>
    <row r="120" spans="1:8" ht="15.75" thickBot="1">
      <c r="A120" s="29"/>
      <c r="B120" s="29"/>
      <c r="C120" s="29"/>
      <c r="D120" s="29"/>
      <c r="E120" s="29" t="s">
        <v>210</v>
      </c>
      <c r="F120" s="29"/>
      <c r="G120" s="32">
        <f>ROUND(SUM(G108:G119),5)</f>
        <v>104186.54</v>
      </c>
    </row>
    <row r="121" spans="1:8" ht="15.75" thickBot="1">
      <c r="A121" s="29"/>
      <c r="B121" s="29"/>
      <c r="C121" s="29"/>
      <c r="D121" s="29" t="s">
        <v>211</v>
      </c>
      <c r="E121" s="29"/>
      <c r="F121" s="29"/>
      <c r="G121" s="32">
        <f>ROUND(G42+G49+G63+G69+G74+G79+G82+G87+G91+G94+G98+G101+G104+G107+G120,5)</f>
        <v>2054701.24</v>
      </c>
    </row>
    <row r="122" spans="1:8" ht="15.75" thickBot="1">
      <c r="A122" s="29"/>
      <c r="B122" s="29" t="s">
        <v>212</v>
      </c>
      <c r="C122" s="29"/>
      <c r="D122" s="29"/>
      <c r="E122" s="29"/>
      <c r="F122" s="29"/>
      <c r="G122" s="32">
        <f>ROUND(G5+G41-G121,5)</f>
        <v>-86180.55</v>
      </c>
    </row>
    <row r="123" spans="1:8" s="36" customFormat="1" ht="12" thickBot="1">
      <c r="A123" s="29" t="s">
        <v>213</v>
      </c>
      <c r="B123" s="29"/>
      <c r="C123" s="29"/>
      <c r="D123" s="29"/>
      <c r="E123" s="29"/>
      <c r="F123" s="29"/>
      <c r="G123" s="35">
        <f>G122</f>
        <v>-86180.55</v>
      </c>
    </row>
    <row r="124" spans="1:8" ht="15.75" thickTop="1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124"/>
  <sheetViews>
    <sheetView workbookViewId="0">
      <selection activeCell="F21" sqref="F21"/>
    </sheetView>
  </sheetViews>
  <sheetFormatPr baseColWidth="10" defaultColWidth="11.42578125" defaultRowHeight="15"/>
  <cols>
    <col min="1" max="5" width="3" style="37" customWidth="1"/>
    <col min="6" max="6" width="83.140625" style="37" customWidth="1"/>
    <col min="7" max="7" width="11.5703125" style="38" bestFit="1" customWidth="1"/>
  </cols>
  <sheetData>
    <row r="1" spans="1:7" ht="15.75">
      <c r="A1" s="20" t="s">
        <v>76</v>
      </c>
      <c r="B1" s="21"/>
      <c r="C1" s="21"/>
      <c r="D1" s="21"/>
      <c r="E1" s="21"/>
      <c r="F1" s="21"/>
      <c r="G1" s="22"/>
    </row>
    <row r="2" spans="1:7" ht="18">
      <c r="A2" s="23" t="s">
        <v>94</v>
      </c>
      <c r="B2" s="21"/>
      <c r="C2" s="21"/>
      <c r="D2" s="21"/>
      <c r="E2" s="21"/>
      <c r="F2" s="21"/>
      <c r="G2" s="24"/>
    </row>
    <row r="3" spans="1:7">
      <c r="A3" s="25" t="s">
        <v>224</v>
      </c>
      <c r="B3" s="21"/>
      <c r="C3" s="21"/>
      <c r="D3" s="21"/>
      <c r="E3" s="21"/>
      <c r="F3" s="21"/>
      <c r="G3" s="22"/>
    </row>
    <row r="4" spans="1:7" s="28" customFormat="1" ht="15.75" thickBot="1">
      <c r="A4" s="26"/>
      <c r="B4" s="26"/>
      <c r="C4" s="26"/>
      <c r="D4" s="26"/>
      <c r="E4" s="26"/>
      <c r="F4" s="26"/>
      <c r="G4" s="27" t="s">
        <v>225</v>
      </c>
    </row>
    <row r="5" spans="1:7" ht="15.75" thickTop="1">
      <c r="A5" s="29"/>
      <c r="B5" s="29" t="s">
        <v>97</v>
      </c>
      <c r="C5" s="29"/>
      <c r="D5" s="29"/>
      <c r="E5" s="29"/>
      <c r="F5" s="29"/>
      <c r="G5" s="30"/>
    </row>
    <row r="6" spans="1:7">
      <c r="A6" s="29"/>
      <c r="B6" s="29"/>
      <c r="C6" s="29"/>
      <c r="D6" s="29" t="s">
        <v>98</v>
      </c>
      <c r="E6" s="29"/>
      <c r="F6" s="29"/>
      <c r="G6" s="30"/>
    </row>
    <row r="7" spans="1:7">
      <c r="A7" s="29"/>
      <c r="B7" s="29"/>
      <c r="C7" s="29"/>
      <c r="D7" s="29"/>
      <c r="E7" s="29" t="s">
        <v>99</v>
      </c>
      <c r="F7" s="29"/>
      <c r="G7" s="30"/>
    </row>
    <row r="8" spans="1:7">
      <c r="A8" s="29"/>
      <c r="B8" s="29"/>
      <c r="C8" s="29"/>
      <c r="D8" s="29"/>
      <c r="E8" s="29"/>
      <c r="F8" s="29" t="s">
        <v>100</v>
      </c>
      <c r="G8" s="30">
        <v>619898.53</v>
      </c>
    </row>
    <row r="9" spans="1:7">
      <c r="A9" s="29"/>
      <c r="B9" s="29"/>
      <c r="C9" s="29"/>
      <c r="D9" s="29"/>
      <c r="E9" s="29"/>
      <c r="F9" s="29" t="s">
        <v>101</v>
      </c>
      <c r="G9" s="30">
        <v>0</v>
      </c>
    </row>
    <row r="10" spans="1:7">
      <c r="A10" s="29"/>
      <c r="B10" s="29"/>
      <c r="C10" s="29"/>
      <c r="D10" s="29"/>
      <c r="E10" s="29"/>
      <c r="F10" s="29" t="s">
        <v>102</v>
      </c>
      <c r="G10" s="30">
        <v>273013.15000000002</v>
      </c>
    </row>
    <row r="11" spans="1:7">
      <c r="A11" s="29"/>
      <c r="B11" s="29"/>
      <c r="C11" s="29"/>
      <c r="D11" s="29"/>
      <c r="E11" s="29"/>
      <c r="F11" s="29" t="s">
        <v>103</v>
      </c>
      <c r="G11" s="30">
        <v>71844.460000000006</v>
      </c>
    </row>
    <row r="12" spans="1:7">
      <c r="A12" s="29"/>
      <c r="B12" s="29"/>
      <c r="C12" s="29"/>
      <c r="D12" s="29"/>
      <c r="E12" s="29"/>
      <c r="F12" s="29" t="s">
        <v>104</v>
      </c>
      <c r="G12" s="30">
        <v>408856.11</v>
      </c>
    </row>
    <row r="13" spans="1:7">
      <c r="A13" s="29"/>
      <c r="B13" s="29"/>
      <c r="C13" s="29"/>
      <c r="D13" s="29"/>
      <c r="E13" s="29"/>
      <c r="F13" s="29" t="s">
        <v>105</v>
      </c>
      <c r="G13" s="30">
        <v>85950.54</v>
      </c>
    </row>
    <row r="14" spans="1:7">
      <c r="A14" s="29"/>
      <c r="B14" s="29"/>
      <c r="C14" s="29"/>
      <c r="D14" s="29"/>
      <c r="E14" s="29"/>
      <c r="F14" s="29" t="s">
        <v>107</v>
      </c>
      <c r="G14" s="30">
        <v>38053.17</v>
      </c>
    </row>
    <row r="15" spans="1:7" ht="15.75" thickBot="1">
      <c r="A15" s="29"/>
      <c r="B15" s="29"/>
      <c r="C15" s="29"/>
      <c r="D15" s="29"/>
      <c r="E15" s="29"/>
      <c r="F15" s="29" t="s">
        <v>108</v>
      </c>
      <c r="G15" s="31">
        <v>25676</v>
      </c>
    </row>
    <row r="16" spans="1:7">
      <c r="A16" s="29"/>
      <c r="B16" s="29"/>
      <c r="C16" s="29"/>
      <c r="D16" s="29"/>
      <c r="E16" s="29" t="s">
        <v>109</v>
      </c>
      <c r="F16" s="29"/>
      <c r="G16" s="30">
        <f>ROUND(SUM(G7:G15),5)</f>
        <v>1523291.96</v>
      </c>
    </row>
    <row r="17" spans="1:7" ht="30" customHeight="1">
      <c r="A17" s="29"/>
      <c r="B17" s="29"/>
      <c r="C17" s="29"/>
      <c r="D17" s="29"/>
      <c r="E17" s="29" t="s">
        <v>110</v>
      </c>
      <c r="F17" s="29"/>
      <c r="G17" s="30"/>
    </row>
    <row r="18" spans="1:7" ht="15.75" thickBot="1">
      <c r="A18" s="29"/>
      <c r="B18" s="29"/>
      <c r="C18" s="29"/>
      <c r="D18" s="29"/>
      <c r="E18" s="29"/>
      <c r="F18" s="29" t="s">
        <v>111</v>
      </c>
      <c r="G18" s="31">
        <v>210709.4</v>
      </c>
    </row>
    <row r="19" spans="1:7">
      <c r="A19" s="29"/>
      <c r="B19" s="29"/>
      <c r="C19" s="29"/>
      <c r="D19" s="29"/>
      <c r="E19" s="29" t="s">
        <v>112</v>
      </c>
      <c r="F19" s="29"/>
      <c r="G19" s="30">
        <f>ROUND(SUM(G17:G18),5)</f>
        <v>210709.4</v>
      </c>
    </row>
    <row r="20" spans="1:7" ht="30" customHeight="1">
      <c r="A20" s="29"/>
      <c r="B20" s="29"/>
      <c r="C20" s="29"/>
      <c r="D20" s="29"/>
      <c r="E20" s="29" t="s">
        <v>113</v>
      </c>
      <c r="F20" s="29"/>
      <c r="G20" s="30"/>
    </row>
    <row r="21" spans="1:7" ht="15.75" thickBot="1">
      <c r="A21" s="29"/>
      <c r="B21" s="29"/>
      <c r="C21" s="29"/>
      <c r="D21" s="29"/>
      <c r="E21" s="29"/>
      <c r="F21" s="29" t="s">
        <v>114</v>
      </c>
      <c r="G21" s="31">
        <v>102.8</v>
      </c>
    </row>
    <row r="22" spans="1:7">
      <c r="A22" s="29"/>
      <c r="B22" s="29"/>
      <c r="C22" s="29"/>
      <c r="D22" s="29"/>
      <c r="E22" s="29" t="s">
        <v>115</v>
      </c>
      <c r="F22" s="29"/>
      <c r="G22" s="30">
        <f>ROUND(SUM(G20:G21),5)</f>
        <v>102.8</v>
      </c>
    </row>
    <row r="23" spans="1:7" ht="30" customHeight="1">
      <c r="A23" s="29"/>
      <c r="B23" s="29"/>
      <c r="C23" s="29"/>
      <c r="D23" s="29"/>
      <c r="E23" s="29" t="s">
        <v>116</v>
      </c>
      <c r="F23" s="29"/>
      <c r="G23" s="30"/>
    </row>
    <row r="24" spans="1:7">
      <c r="A24" s="29"/>
      <c r="B24" s="29"/>
      <c r="C24" s="29"/>
      <c r="D24" s="29"/>
      <c r="E24" s="29"/>
      <c r="F24" s="29" t="s">
        <v>117</v>
      </c>
      <c r="G24" s="30">
        <v>-4067.97</v>
      </c>
    </row>
    <row r="25" spans="1:7">
      <c r="A25" s="29"/>
      <c r="B25" s="29"/>
      <c r="C25" s="29"/>
      <c r="D25" s="29"/>
      <c r="E25" s="29"/>
      <c r="F25" s="29" t="s">
        <v>118</v>
      </c>
      <c r="G25" s="30">
        <v>0</v>
      </c>
    </row>
    <row r="26" spans="1:7">
      <c r="A26" s="29"/>
      <c r="B26" s="29"/>
      <c r="C26" s="29"/>
      <c r="D26" s="29"/>
      <c r="E26" s="29"/>
      <c r="F26" s="29" t="s">
        <v>119</v>
      </c>
      <c r="G26" s="30">
        <v>10269.81</v>
      </c>
    </row>
    <row r="27" spans="1:7">
      <c r="A27" s="29"/>
      <c r="B27" s="29"/>
      <c r="C27" s="29"/>
      <c r="D27" s="29"/>
      <c r="E27" s="29"/>
      <c r="F27" s="29" t="s">
        <v>120</v>
      </c>
      <c r="G27" s="30">
        <v>1610</v>
      </c>
    </row>
    <row r="28" spans="1:7">
      <c r="A28" s="29"/>
      <c r="B28" s="29"/>
      <c r="C28" s="29"/>
      <c r="D28" s="29"/>
      <c r="E28" s="29"/>
      <c r="F28" s="29" t="s">
        <v>121</v>
      </c>
      <c r="G28" s="30">
        <v>7485.15</v>
      </c>
    </row>
    <row r="29" spans="1:7">
      <c r="A29" s="29"/>
      <c r="B29" s="29"/>
      <c r="C29" s="29"/>
      <c r="D29" s="29"/>
      <c r="E29" s="29"/>
      <c r="F29" s="29" t="s">
        <v>122</v>
      </c>
      <c r="G29" s="30">
        <v>24696.71</v>
      </c>
    </row>
    <row r="30" spans="1:7">
      <c r="A30" s="29"/>
      <c r="B30" s="29"/>
      <c r="C30" s="29"/>
      <c r="D30" s="29"/>
      <c r="E30" s="29"/>
      <c r="F30" s="29" t="s">
        <v>123</v>
      </c>
      <c r="G30" s="30">
        <v>-2583.9499999999998</v>
      </c>
    </row>
    <row r="31" spans="1:7" ht="15.75" thickBot="1">
      <c r="A31" s="29"/>
      <c r="B31" s="29"/>
      <c r="C31" s="29"/>
      <c r="D31" s="29"/>
      <c r="E31" s="29"/>
      <c r="F31" s="29" t="s">
        <v>124</v>
      </c>
      <c r="G31" s="31">
        <v>126901.38</v>
      </c>
    </row>
    <row r="32" spans="1:7">
      <c r="A32" s="29"/>
      <c r="B32" s="29"/>
      <c r="C32" s="29"/>
      <c r="D32" s="29"/>
      <c r="E32" s="29" t="s">
        <v>125</v>
      </c>
      <c r="F32" s="29"/>
      <c r="G32" s="30">
        <f>ROUND(SUM(G23:G31),5)</f>
        <v>164311.13</v>
      </c>
    </row>
    <row r="33" spans="1:7" ht="30" customHeight="1">
      <c r="A33" s="29"/>
      <c r="B33" s="29"/>
      <c r="C33" s="29"/>
      <c r="D33" s="29"/>
      <c r="E33" s="29" t="s">
        <v>126</v>
      </c>
      <c r="F33" s="29"/>
      <c r="G33" s="30"/>
    </row>
    <row r="34" spans="1:7">
      <c r="A34" s="29"/>
      <c r="B34" s="29"/>
      <c r="C34" s="29"/>
      <c r="D34" s="29"/>
      <c r="E34" s="29"/>
      <c r="F34" s="29" t="s">
        <v>127</v>
      </c>
      <c r="G34" s="30">
        <v>11051.33</v>
      </c>
    </row>
    <row r="35" spans="1:7">
      <c r="A35" s="29"/>
      <c r="B35" s="29"/>
      <c r="C35" s="29"/>
      <c r="D35" s="29"/>
      <c r="E35" s="29"/>
      <c r="F35" s="50" t="s">
        <v>128</v>
      </c>
      <c r="G35" s="51">
        <v>50091.5</v>
      </c>
    </row>
    <row r="36" spans="1:7">
      <c r="A36" s="29"/>
      <c r="B36" s="29"/>
      <c r="C36" s="29"/>
      <c r="D36" s="29"/>
      <c r="E36" s="29"/>
      <c r="F36" s="29" t="s">
        <v>129</v>
      </c>
      <c r="G36" s="30">
        <v>5707.98</v>
      </c>
    </row>
    <row r="37" spans="1:7">
      <c r="A37" s="29"/>
      <c r="B37" s="29"/>
      <c r="C37" s="29"/>
      <c r="D37" s="29"/>
      <c r="E37" s="29"/>
      <c r="F37" s="29" t="s">
        <v>130</v>
      </c>
      <c r="G37" s="30">
        <v>104.59</v>
      </c>
    </row>
    <row r="38" spans="1:7" ht="15.75" thickBot="1">
      <c r="A38" s="29"/>
      <c r="B38" s="29"/>
      <c r="C38" s="29"/>
      <c r="D38" s="29"/>
      <c r="E38" s="29"/>
      <c r="F38" s="29" t="s">
        <v>131</v>
      </c>
      <c r="G38" s="45">
        <v>3150</v>
      </c>
    </row>
    <row r="39" spans="1:7" ht="15.75" thickBot="1">
      <c r="A39" s="29"/>
      <c r="B39" s="29"/>
      <c r="C39" s="29"/>
      <c r="D39" s="29"/>
      <c r="E39" s="29" t="s">
        <v>132</v>
      </c>
      <c r="F39" s="29"/>
      <c r="G39" s="32">
        <f>ROUND(SUM(G33:G38),5)</f>
        <v>70105.399999999994</v>
      </c>
    </row>
    <row r="40" spans="1:7" ht="30" customHeight="1" thickBot="1">
      <c r="A40" s="29"/>
      <c r="B40" s="29"/>
      <c r="C40" s="29"/>
      <c r="D40" s="29" t="s">
        <v>133</v>
      </c>
      <c r="E40" s="29"/>
      <c r="F40" s="29"/>
      <c r="G40" s="33">
        <f>ROUND(G6+G16+G19+G22+G32+G39,5)</f>
        <v>1968520.69</v>
      </c>
    </row>
    <row r="41" spans="1:7" ht="30" customHeight="1">
      <c r="A41" s="29"/>
      <c r="B41" s="29"/>
      <c r="C41" s="29" t="s">
        <v>134</v>
      </c>
      <c r="D41" s="29"/>
      <c r="E41" s="29"/>
      <c r="F41" s="29"/>
      <c r="G41" s="30">
        <f>G40</f>
        <v>1968520.69</v>
      </c>
    </row>
    <row r="42" spans="1:7" ht="30" customHeight="1">
      <c r="A42" s="29"/>
      <c r="B42" s="29"/>
      <c r="C42" s="29"/>
      <c r="D42" s="29" t="s">
        <v>135</v>
      </c>
      <c r="E42" s="29"/>
      <c r="F42" s="29"/>
      <c r="G42" s="30"/>
    </row>
    <row r="43" spans="1:7">
      <c r="A43" s="29"/>
      <c r="B43" s="29"/>
      <c r="C43" s="29"/>
      <c r="D43" s="29"/>
      <c r="E43" s="29" t="s">
        <v>136</v>
      </c>
      <c r="F43" s="29"/>
      <c r="G43" s="30"/>
    </row>
    <row r="44" spans="1:7">
      <c r="A44" s="29"/>
      <c r="B44" s="29"/>
      <c r="C44" s="29"/>
      <c r="D44" s="29"/>
      <c r="E44" s="29"/>
      <c r="F44" s="29" t="s">
        <v>137</v>
      </c>
      <c r="G44" s="30">
        <v>8772.86</v>
      </c>
    </row>
    <row r="45" spans="1:7">
      <c r="A45" s="29"/>
      <c r="B45" s="29"/>
      <c r="C45" s="29"/>
      <c r="D45" s="29"/>
      <c r="E45" s="29"/>
      <c r="F45" s="29" t="s">
        <v>138</v>
      </c>
      <c r="G45" s="30">
        <v>3651.26</v>
      </c>
    </row>
    <row r="46" spans="1:7">
      <c r="A46" s="29"/>
      <c r="B46" s="29"/>
      <c r="C46" s="29"/>
      <c r="D46" s="29"/>
      <c r="E46" s="29"/>
      <c r="F46" s="29" t="s">
        <v>139</v>
      </c>
      <c r="G46" s="30">
        <v>1028739.19</v>
      </c>
    </row>
    <row r="47" spans="1:7">
      <c r="A47" s="29"/>
      <c r="B47" s="29"/>
      <c r="C47" s="29"/>
      <c r="D47" s="29"/>
      <c r="E47" s="29"/>
      <c r="F47" s="29" t="s">
        <v>140</v>
      </c>
      <c r="G47" s="30">
        <v>118401.78</v>
      </c>
    </row>
    <row r="48" spans="1:7" ht="15.75" thickBot="1">
      <c r="A48" s="29"/>
      <c r="B48" s="29"/>
      <c r="C48" s="29"/>
      <c r="D48" s="29"/>
      <c r="E48" s="29"/>
      <c r="F48" s="29" t="s">
        <v>141</v>
      </c>
      <c r="G48" s="31">
        <v>4750</v>
      </c>
    </row>
    <row r="49" spans="1:7">
      <c r="A49" s="29"/>
      <c r="B49" s="29"/>
      <c r="C49" s="29"/>
      <c r="D49" s="29"/>
      <c r="E49" s="29" t="s">
        <v>142</v>
      </c>
      <c r="F49" s="29"/>
      <c r="G49" s="30">
        <f>ROUND(SUM(G43:G48),5)</f>
        <v>1164315.0900000001</v>
      </c>
    </row>
    <row r="50" spans="1:7" ht="30" customHeight="1">
      <c r="A50" s="29"/>
      <c r="B50" s="29"/>
      <c r="C50" s="29"/>
      <c r="D50" s="29"/>
      <c r="E50" s="29" t="s">
        <v>143</v>
      </c>
      <c r="F50" s="29"/>
      <c r="G50" s="30"/>
    </row>
    <row r="51" spans="1:7">
      <c r="A51" s="29"/>
      <c r="B51" s="29"/>
      <c r="C51" s="29"/>
      <c r="D51" s="29"/>
      <c r="E51" s="29"/>
      <c r="F51" s="29" t="s">
        <v>144</v>
      </c>
      <c r="G51" s="30">
        <v>163757.04999999999</v>
      </c>
    </row>
    <row r="52" spans="1:7">
      <c r="A52" s="29"/>
      <c r="B52" s="29"/>
      <c r="C52" s="29"/>
      <c r="D52" s="29"/>
      <c r="E52" s="29"/>
      <c r="F52" s="29" t="s">
        <v>145</v>
      </c>
      <c r="G52" s="30">
        <v>68163.47</v>
      </c>
    </row>
    <row r="53" spans="1:7">
      <c r="A53" s="29"/>
      <c r="B53" s="29"/>
      <c r="C53" s="29"/>
      <c r="D53" s="29"/>
      <c r="E53" s="29"/>
      <c r="F53" s="29" t="s">
        <v>146</v>
      </c>
      <c r="G53" s="30">
        <v>22729.17</v>
      </c>
    </row>
    <row r="54" spans="1:7">
      <c r="A54" s="29"/>
      <c r="B54" s="29"/>
      <c r="C54" s="29"/>
      <c r="D54" s="29"/>
      <c r="E54" s="29"/>
      <c r="F54" s="29" t="s">
        <v>147</v>
      </c>
      <c r="G54" s="30">
        <v>79125.320000000007</v>
      </c>
    </row>
    <row r="55" spans="1:7">
      <c r="A55" s="29"/>
      <c r="B55" s="29"/>
      <c r="C55" s="29"/>
      <c r="D55" s="29"/>
      <c r="E55" s="29"/>
      <c r="F55" s="29" t="s">
        <v>148</v>
      </c>
      <c r="G55" s="30">
        <v>4954.16</v>
      </c>
    </row>
    <row r="56" spans="1:7">
      <c r="A56" s="29"/>
      <c r="B56" s="29"/>
      <c r="C56" s="29"/>
      <c r="D56" s="29"/>
      <c r="E56" s="29"/>
      <c r="F56" s="29" t="s">
        <v>149</v>
      </c>
      <c r="G56" s="30">
        <v>784.14</v>
      </c>
    </row>
    <row r="57" spans="1:7">
      <c r="A57" s="29"/>
      <c r="B57" s="29"/>
      <c r="C57" s="29"/>
      <c r="D57" s="29"/>
      <c r="E57" s="29"/>
      <c r="F57" s="29" t="s">
        <v>150</v>
      </c>
      <c r="G57" s="30">
        <v>53668.14</v>
      </c>
    </row>
    <row r="58" spans="1:7">
      <c r="A58" s="29"/>
      <c r="B58" s="29"/>
      <c r="C58" s="29"/>
      <c r="D58" s="29"/>
      <c r="E58" s="29"/>
      <c r="F58" s="29" t="s">
        <v>151</v>
      </c>
      <c r="G58" s="30">
        <v>39422.339999999997</v>
      </c>
    </row>
    <row r="59" spans="1:7">
      <c r="A59" s="29"/>
      <c r="B59" s="29"/>
      <c r="C59" s="29"/>
      <c r="D59" s="29"/>
      <c r="E59" s="29"/>
      <c r="F59" s="29" t="s">
        <v>152</v>
      </c>
      <c r="G59" s="30">
        <v>2690.57</v>
      </c>
    </row>
    <row r="60" spans="1:7">
      <c r="A60" s="29"/>
      <c r="B60" s="29"/>
      <c r="C60" s="29"/>
      <c r="D60" s="29"/>
      <c r="E60" s="29"/>
      <c r="F60" s="29" t="s">
        <v>153</v>
      </c>
      <c r="G60" s="30">
        <v>3021.91</v>
      </c>
    </row>
    <row r="61" spans="1:7">
      <c r="A61" s="29"/>
      <c r="B61" s="29"/>
      <c r="C61" s="29"/>
      <c r="D61" s="29"/>
      <c r="E61" s="29"/>
      <c r="F61" s="29" t="s">
        <v>154</v>
      </c>
      <c r="G61" s="30">
        <v>17411</v>
      </c>
    </row>
    <row r="62" spans="1:7" ht="15.75" thickBot="1">
      <c r="A62" s="29"/>
      <c r="B62" s="29"/>
      <c r="C62" s="29"/>
      <c r="D62" s="29"/>
      <c r="E62" s="29"/>
      <c r="F62" s="29" t="s">
        <v>155</v>
      </c>
      <c r="G62" s="31">
        <v>8057.48</v>
      </c>
    </row>
    <row r="63" spans="1:7">
      <c r="A63" s="29"/>
      <c r="B63" s="29"/>
      <c r="C63" s="29"/>
      <c r="D63" s="29"/>
      <c r="E63" s="29" t="s">
        <v>156</v>
      </c>
      <c r="F63" s="29"/>
      <c r="G63" s="30">
        <f>ROUND(SUM(G50:G62),5)</f>
        <v>463784.75</v>
      </c>
    </row>
    <row r="64" spans="1:7" ht="30" customHeight="1">
      <c r="A64" s="29"/>
      <c r="B64" s="29"/>
      <c r="C64" s="29"/>
      <c r="D64" s="29"/>
      <c r="E64" s="29" t="s">
        <v>157</v>
      </c>
      <c r="F64" s="29"/>
      <c r="G64" s="30"/>
    </row>
    <row r="65" spans="1:7">
      <c r="A65" s="29"/>
      <c r="B65" s="29"/>
      <c r="C65" s="29"/>
      <c r="D65" s="29"/>
      <c r="E65" s="29"/>
      <c r="F65" s="29" t="s">
        <v>226</v>
      </c>
      <c r="G65" s="30">
        <v>1550</v>
      </c>
    </row>
    <row r="66" spans="1:7">
      <c r="A66" s="29"/>
      <c r="B66" s="29"/>
      <c r="C66" s="29"/>
      <c r="D66" s="29"/>
      <c r="E66" s="29"/>
      <c r="F66" s="29" t="s">
        <v>158</v>
      </c>
      <c r="G66" s="30">
        <v>6918</v>
      </c>
    </row>
    <row r="67" spans="1:7">
      <c r="A67" s="29"/>
      <c r="B67" s="29"/>
      <c r="C67" s="29"/>
      <c r="D67" s="29"/>
      <c r="E67" s="29"/>
      <c r="F67" s="29" t="s">
        <v>159</v>
      </c>
      <c r="G67" s="30">
        <v>651.52</v>
      </c>
    </row>
    <row r="68" spans="1:7" ht="15.75" thickBot="1">
      <c r="A68" s="29"/>
      <c r="B68" s="29"/>
      <c r="C68" s="29"/>
      <c r="D68" s="29"/>
      <c r="E68" s="29"/>
      <c r="F68" s="29" t="s">
        <v>160</v>
      </c>
      <c r="G68" s="31">
        <v>8640.5</v>
      </c>
    </row>
    <row r="69" spans="1:7">
      <c r="A69" s="29"/>
      <c r="B69" s="29"/>
      <c r="C69" s="29"/>
      <c r="D69" s="29"/>
      <c r="E69" s="29" t="s">
        <v>161</v>
      </c>
      <c r="F69" s="29"/>
      <c r="G69" s="30">
        <f>ROUND(SUM(G64:G68),5)</f>
        <v>17760.02</v>
      </c>
    </row>
    <row r="70" spans="1:7" ht="30" customHeight="1">
      <c r="A70" s="29"/>
      <c r="B70" s="29"/>
      <c r="C70" s="29"/>
      <c r="D70" s="29"/>
      <c r="E70" s="29" t="s">
        <v>162</v>
      </c>
      <c r="F70" s="29"/>
      <c r="G70" s="30"/>
    </row>
    <row r="71" spans="1:7">
      <c r="A71" s="29"/>
      <c r="B71" s="29"/>
      <c r="C71" s="29"/>
      <c r="D71" s="29"/>
      <c r="E71" s="29"/>
      <c r="F71" s="29" t="s">
        <v>163</v>
      </c>
      <c r="G71" s="30">
        <v>3723.6</v>
      </c>
    </row>
    <row r="72" spans="1:7">
      <c r="A72" s="29"/>
      <c r="B72" s="29"/>
      <c r="C72" s="29"/>
      <c r="D72" s="29"/>
      <c r="E72" s="29"/>
      <c r="F72" s="29" t="s">
        <v>164</v>
      </c>
      <c r="G72" s="30">
        <v>7826.31</v>
      </c>
    </row>
    <row r="73" spans="1:7" ht="15.75" thickBot="1">
      <c r="A73" s="29"/>
      <c r="B73" s="29"/>
      <c r="C73" s="29"/>
      <c r="D73" s="29"/>
      <c r="E73" s="29"/>
      <c r="F73" s="29" t="s">
        <v>165</v>
      </c>
      <c r="G73" s="31">
        <v>3533.17</v>
      </c>
    </row>
    <row r="74" spans="1:7">
      <c r="A74" s="29"/>
      <c r="B74" s="29"/>
      <c r="C74" s="29"/>
      <c r="D74" s="29"/>
      <c r="E74" s="29" t="s">
        <v>166</v>
      </c>
      <c r="F74" s="29"/>
      <c r="G74" s="30">
        <f>ROUND(SUM(G70:G73),5)</f>
        <v>15083.08</v>
      </c>
    </row>
    <row r="75" spans="1:7" ht="30" customHeight="1">
      <c r="A75" s="29"/>
      <c r="B75" s="29"/>
      <c r="C75" s="29"/>
      <c r="D75" s="29"/>
      <c r="E75" s="29" t="s">
        <v>167</v>
      </c>
      <c r="F75" s="29"/>
      <c r="G75" s="30"/>
    </row>
    <row r="76" spans="1:7">
      <c r="A76" s="29"/>
      <c r="B76" s="29"/>
      <c r="C76" s="29"/>
      <c r="D76" s="29"/>
      <c r="E76" s="29"/>
      <c r="F76" s="29" t="s">
        <v>168</v>
      </c>
      <c r="G76" s="30">
        <v>20483.689999999999</v>
      </c>
    </row>
    <row r="77" spans="1:7">
      <c r="A77" s="29"/>
      <c r="B77" s="29"/>
      <c r="C77" s="29"/>
      <c r="D77" s="29"/>
      <c r="E77" s="29"/>
      <c r="F77" s="29" t="s">
        <v>169</v>
      </c>
      <c r="G77" s="30">
        <v>989.75</v>
      </c>
    </row>
    <row r="78" spans="1:7" ht="15.75" thickBot="1">
      <c r="A78" s="29"/>
      <c r="B78" s="29"/>
      <c r="C78" s="29"/>
      <c r="D78" s="29"/>
      <c r="E78" s="29"/>
      <c r="F78" s="29" t="s">
        <v>170</v>
      </c>
      <c r="G78" s="31">
        <v>3083.4</v>
      </c>
    </row>
    <row r="79" spans="1:7">
      <c r="A79" s="29"/>
      <c r="B79" s="29"/>
      <c r="C79" s="29"/>
      <c r="D79" s="29"/>
      <c r="E79" s="29" t="s">
        <v>171</v>
      </c>
      <c r="F79" s="29"/>
      <c r="G79" s="30">
        <f>ROUND(SUM(G75:G78),5)</f>
        <v>24556.84</v>
      </c>
    </row>
    <row r="80" spans="1:7" ht="30" customHeight="1">
      <c r="A80" s="29"/>
      <c r="B80" s="29"/>
      <c r="C80" s="29"/>
      <c r="D80" s="29"/>
      <c r="E80" s="29" t="s">
        <v>172</v>
      </c>
      <c r="F80" s="29"/>
      <c r="G80" s="30"/>
    </row>
    <row r="81" spans="1:7" ht="15.75" thickBot="1">
      <c r="A81" s="29"/>
      <c r="B81" s="29"/>
      <c r="C81" s="29"/>
      <c r="D81" s="29"/>
      <c r="E81" s="29"/>
      <c r="F81" s="29" t="s">
        <v>173</v>
      </c>
      <c r="G81" s="31">
        <v>15657.18</v>
      </c>
    </row>
    <row r="82" spans="1:7">
      <c r="A82" s="29"/>
      <c r="B82" s="29"/>
      <c r="C82" s="29"/>
      <c r="D82" s="29"/>
      <c r="E82" s="29" t="s">
        <v>174</v>
      </c>
      <c r="F82" s="29"/>
      <c r="G82" s="30">
        <f>ROUND(SUM(G80:G81),5)</f>
        <v>15657.18</v>
      </c>
    </row>
    <row r="83" spans="1:7" ht="30" customHeight="1">
      <c r="A83" s="29"/>
      <c r="B83" s="29"/>
      <c r="C83" s="29"/>
      <c r="D83" s="29"/>
      <c r="E83" s="29" t="s">
        <v>175</v>
      </c>
      <c r="F83" s="29"/>
      <c r="G83" s="30"/>
    </row>
    <row r="84" spans="1:7">
      <c r="A84" s="29"/>
      <c r="B84" s="29"/>
      <c r="C84" s="29"/>
      <c r="D84" s="29"/>
      <c r="E84" s="29"/>
      <c r="F84" s="29" t="s">
        <v>227</v>
      </c>
      <c r="G84" s="30">
        <v>2711.66</v>
      </c>
    </row>
    <row r="85" spans="1:7">
      <c r="A85" s="29"/>
      <c r="B85" s="29"/>
      <c r="C85" s="29"/>
      <c r="D85" s="29"/>
      <c r="E85" s="29"/>
      <c r="F85" s="29" t="s">
        <v>176</v>
      </c>
      <c r="G85" s="30">
        <v>21.6</v>
      </c>
    </row>
    <row r="86" spans="1:7" ht="15.75" thickBot="1">
      <c r="A86" s="29"/>
      <c r="B86" s="29"/>
      <c r="C86" s="29"/>
      <c r="D86" s="29"/>
      <c r="E86" s="29"/>
      <c r="F86" s="29" t="s">
        <v>177</v>
      </c>
      <c r="G86" s="31">
        <v>30000</v>
      </c>
    </row>
    <row r="87" spans="1:7">
      <c r="A87" s="29"/>
      <c r="B87" s="29"/>
      <c r="C87" s="29"/>
      <c r="D87" s="29"/>
      <c r="E87" s="29" t="s">
        <v>178</v>
      </c>
      <c r="F87" s="29"/>
      <c r="G87" s="30">
        <f>ROUND(SUM(G83:G86),5)</f>
        <v>32733.26</v>
      </c>
    </row>
    <row r="88" spans="1:7" ht="30" customHeight="1">
      <c r="A88" s="29"/>
      <c r="B88" s="29"/>
      <c r="C88" s="29"/>
      <c r="D88" s="29"/>
      <c r="E88" s="29" t="s">
        <v>179</v>
      </c>
      <c r="F88" s="29"/>
      <c r="G88" s="30"/>
    </row>
    <row r="89" spans="1:7">
      <c r="A89" s="29"/>
      <c r="B89" s="29"/>
      <c r="C89" s="29"/>
      <c r="D89" s="29"/>
      <c r="E89" s="29"/>
      <c r="F89" s="29" t="s">
        <v>180</v>
      </c>
      <c r="G89" s="30">
        <v>5000</v>
      </c>
    </row>
    <row r="90" spans="1:7" ht="15.75" thickBot="1">
      <c r="A90" s="29"/>
      <c r="B90" s="29"/>
      <c r="C90" s="29"/>
      <c r="D90" s="29"/>
      <c r="E90" s="29"/>
      <c r="F90" s="29" t="s">
        <v>181</v>
      </c>
      <c r="G90" s="31">
        <v>49999.97</v>
      </c>
    </row>
    <row r="91" spans="1:7">
      <c r="A91" s="29"/>
      <c r="B91" s="29"/>
      <c r="C91" s="29"/>
      <c r="D91" s="29"/>
      <c r="E91" s="29" t="s">
        <v>182</v>
      </c>
      <c r="F91" s="29"/>
      <c r="G91" s="30">
        <f>ROUND(SUM(G88:G90),5)</f>
        <v>54999.97</v>
      </c>
    </row>
    <row r="92" spans="1:7" ht="30" customHeight="1">
      <c r="A92" s="29"/>
      <c r="B92" s="29"/>
      <c r="C92" s="29"/>
      <c r="D92" s="29"/>
      <c r="E92" s="29" t="s">
        <v>183</v>
      </c>
      <c r="F92" s="29"/>
      <c r="G92" s="30"/>
    </row>
    <row r="93" spans="1:7" ht="15.75" thickBot="1">
      <c r="A93" s="29"/>
      <c r="B93" s="29"/>
      <c r="C93" s="29"/>
      <c r="D93" s="29"/>
      <c r="E93" s="29"/>
      <c r="F93" s="29" t="s">
        <v>184</v>
      </c>
      <c r="G93" s="31">
        <v>5073.99</v>
      </c>
    </row>
    <row r="94" spans="1:7">
      <c r="A94" s="29"/>
      <c r="B94" s="29"/>
      <c r="C94" s="29"/>
      <c r="D94" s="29"/>
      <c r="E94" s="29" t="s">
        <v>185</v>
      </c>
      <c r="F94" s="29"/>
      <c r="G94" s="30">
        <f>ROUND(SUM(G92:G93),5)</f>
        <v>5073.99</v>
      </c>
    </row>
    <row r="95" spans="1:7" ht="30" customHeight="1">
      <c r="A95" s="29"/>
      <c r="B95" s="29"/>
      <c r="C95" s="29"/>
      <c r="D95" s="29"/>
      <c r="E95" s="29" t="s">
        <v>186</v>
      </c>
      <c r="F95" s="29"/>
      <c r="G95" s="30"/>
    </row>
    <row r="96" spans="1:7">
      <c r="A96" s="29"/>
      <c r="B96" s="29"/>
      <c r="C96" s="29"/>
      <c r="D96" s="29"/>
      <c r="E96" s="29"/>
      <c r="F96" s="29" t="s">
        <v>187</v>
      </c>
      <c r="G96" s="30">
        <v>1125</v>
      </c>
    </row>
    <row r="97" spans="1:7" ht="15.75" thickBot="1">
      <c r="A97" s="29"/>
      <c r="B97" s="29"/>
      <c r="C97" s="29"/>
      <c r="D97" s="29"/>
      <c r="E97" s="29"/>
      <c r="F97" s="29" t="s">
        <v>228</v>
      </c>
      <c r="G97" s="31">
        <v>578.20000000000005</v>
      </c>
    </row>
    <row r="98" spans="1:7">
      <c r="A98" s="29"/>
      <c r="B98" s="29"/>
      <c r="C98" s="29"/>
      <c r="D98" s="29"/>
      <c r="E98" s="29" t="s">
        <v>188</v>
      </c>
      <c r="F98" s="29"/>
      <c r="G98" s="30">
        <f>ROUND(SUM(G95:G97),5)</f>
        <v>1703.2</v>
      </c>
    </row>
    <row r="99" spans="1:7" ht="30" customHeight="1">
      <c r="A99" s="29"/>
      <c r="B99" s="29"/>
      <c r="C99" s="29"/>
      <c r="D99" s="29"/>
      <c r="E99" s="29" t="s">
        <v>189</v>
      </c>
      <c r="F99" s="29"/>
      <c r="G99" s="30"/>
    </row>
    <row r="100" spans="1:7" ht="15.75" thickBot="1">
      <c r="A100" s="29"/>
      <c r="B100" s="29"/>
      <c r="C100" s="29"/>
      <c r="D100" s="29"/>
      <c r="E100" s="29"/>
      <c r="F100" s="29" t="s">
        <v>190</v>
      </c>
      <c r="G100" s="31">
        <v>153564.13</v>
      </c>
    </row>
    <row r="101" spans="1:7">
      <c r="A101" s="29"/>
      <c r="B101" s="29"/>
      <c r="C101" s="29"/>
      <c r="D101" s="29"/>
      <c r="E101" s="29" t="s">
        <v>191</v>
      </c>
      <c r="F101" s="29"/>
      <c r="G101" s="30">
        <f>ROUND(SUM(G99:G100),5)</f>
        <v>153564.13</v>
      </c>
    </row>
    <row r="102" spans="1:7" ht="30" customHeight="1">
      <c r="A102" s="29"/>
      <c r="B102" s="29"/>
      <c r="C102" s="29"/>
      <c r="D102" s="29"/>
      <c r="E102" s="29" t="s">
        <v>192</v>
      </c>
      <c r="F102" s="29"/>
      <c r="G102" s="30"/>
    </row>
    <row r="103" spans="1:7" ht="15.75" thickBot="1">
      <c r="A103" s="29"/>
      <c r="B103" s="29"/>
      <c r="C103" s="29"/>
      <c r="D103" s="29"/>
      <c r="E103" s="29"/>
      <c r="F103" s="29" t="s">
        <v>193</v>
      </c>
      <c r="G103" s="31">
        <v>300.29000000000002</v>
      </c>
    </row>
    <row r="104" spans="1:7">
      <c r="A104" s="29"/>
      <c r="B104" s="29"/>
      <c r="C104" s="29"/>
      <c r="D104" s="29"/>
      <c r="E104" s="29" t="s">
        <v>194</v>
      </c>
      <c r="F104" s="29"/>
      <c r="G104" s="30">
        <f>ROUND(SUM(G102:G103),5)</f>
        <v>300.29000000000002</v>
      </c>
    </row>
    <row r="105" spans="1:7" ht="30" customHeight="1">
      <c r="A105" s="29"/>
      <c r="B105" s="29"/>
      <c r="C105" s="29"/>
      <c r="D105" s="29"/>
      <c r="E105" s="29" t="s">
        <v>195</v>
      </c>
      <c r="F105" s="29"/>
      <c r="G105" s="30"/>
    </row>
    <row r="106" spans="1:7" ht="15.75" thickBot="1">
      <c r="A106" s="29"/>
      <c r="B106" s="29"/>
      <c r="C106" s="29"/>
      <c r="D106" s="29"/>
      <c r="E106" s="29"/>
      <c r="F106" s="29" t="s">
        <v>196</v>
      </c>
      <c r="G106" s="31">
        <v>982.9</v>
      </c>
    </row>
    <row r="107" spans="1:7">
      <c r="A107" s="29"/>
      <c r="B107" s="29"/>
      <c r="C107" s="29"/>
      <c r="D107" s="29"/>
      <c r="E107" s="29" t="s">
        <v>197</v>
      </c>
      <c r="F107" s="29"/>
      <c r="G107" s="30">
        <f>ROUND(SUM(G105:G106),5)</f>
        <v>982.9</v>
      </c>
    </row>
    <row r="108" spans="1:7" ht="30" customHeight="1">
      <c r="A108" s="29"/>
      <c r="B108" s="29"/>
      <c r="C108" s="29"/>
      <c r="D108" s="29"/>
      <c r="E108" s="29" t="s">
        <v>198</v>
      </c>
      <c r="F108" s="29"/>
      <c r="G108" s="30"/>
    </row>
    <row r="109" spans="1:7">
      <c r="A109" s="29"/>
      <c r="B109" s="29"/>
      <c r="C109" s="29"/>
      <c r="D109" s="29"/>
      <c r="E109" s="29"/>
      <c r="F109" s="29" t="s">
        <v>199</v>
      </c>
      <c r="G109" s="30">
        <v>821.09</v>
      </c>
    </row>
    <row r="110" spans="1:7">
      <c r="A110" s="29"/>
      <c r="B110" s="29"/>
      <c r="C110" s="29"/>
      <c r="D110" s="29"/>
      <c r="E110" s="29"/>
      <c r="F110" s="29" t="s">
        <v>200</v>
      </c>
      <c r="G110" s="30">
        <v>12607.57</v>
      </c>
    </row>
    <row r="111" spans="1:7">
      <c r="A111" s="29"/>
      <c r="B111" s="29"/>
      <c r="C111" s="29"/>
      <c r="D111" s="29"/>
      <c r="E111" s="29"/>
      <c r="F111" s="29" t="s">
        <v>201</v>
      </c>
      <c r="G111" s="30">
        <v>3977.12</v>
      </c>
    </row>
    <row r="112" spans="1:7">
      <c r="A112" s="29"/>
      <c r="B112" s="29"/>
      <c r="C112" s="29"/>
      <c r="D112" s="29"/>
      <c r="E112" s="29"/>
      <c r="F112" s="29" t="s">
        <v>202</v>
      </c>
      <c r="G112" s="30">
        <v>1840</v>
      </c>
    </row>
    <row r="113" spans="1:7">
      <c r="A113" s="29"/>
      <c r="B113" s="29"/>
      <c r="C113" s="29"/>
      <c r="D113" s="29"/>
      <c r="E113" s="29"/>
      <c r="F113" s="29" t="s">
        <v>203</v>
      </c>
      <c r="G113" s="30">
        <v>15880.68</v>
      </c>
    </row>
    <row r="114" spans="1:7">
      <c r="A114" s="29"/>
      <c r="B114" s="29"/>
      <c r="C114" s="29"/>
      <c r="D114" s="29"/>
      <c r="E114" s="29"/>
      <c r="F114" s="29" t="s">
        <v>204</v>
      </c>
      <c r="G114" s="30">
        <v>892.38</v>
      </c>
    </row>
    <row r="115" spans="1:7">
      <c r="A115" s="29"/>
      <c r="B115" s="29"/>
      <c r="C115" s="29"/>
      <c r="D115" s="29"/>
      <c r="E115" s="29"/>
      <c r="F115" s="29" t="s">
        <v>205</v>
      </c>
      <c r="G115" s="30">
        <v>5548.38</v>
      </c>
    </row>
    <row r="116" spans="1:7">
      <c r="A116" s="29"/>
      <c r="B116" s="29"/>
      <c r="C116" s="29"/>
      <c r="D116" s="29"/>
      <c r="E116" s="29"/>
      <c r="F116" s="29" t="s">
        <v>206</v>
      </c>
      <c r="G116" s="30">
        <v>690</v>
      </c>
    </row>
    <row r="117" spans="1:7">
      <c r="A117" s="29"/>
      <c r="B117" s="29"/>
      <c r="C117" s="29"/>
      <c r="D117" s="29"/>
      <c r="E117" s="29"/>
      <c r="F117" s="29" t="s">
        <v>207</v>
      </c>
      <c r="G117" s="30">
        <v>57876.71</v>
      </c>
    </row>
    <row r="118" spans="1:7">
      <c r="A118" s="29"/>
      <c r="B118" s="29"/>
      <c r="C118" s="29"/>
      <c r="D118" s="29"/>
      <c r="E118" s="29"/>
      <c r="F118" s="29" t="s">
        <v>208</v>
      </c>
      <c r="G118" s="30">
        <v>802.61</v>
      </c>
    </row>
    <row r="119" spans="1:7" ht="15.75" thickBot="1">
      <c r="A119" s="29"/>
      <c r="B119" s="29"/>
      <c r="C119" s="29"/>
      <c r="D119" s="29"/>
      <c r="E119" s="29"/>
      <c r="F119" s="29" t="s">
        <v>209</v>
      </c>
      <c r="G119" s="45">
        <v>3250</v>
      </c>
    </row>
    <row r="120" spans="1:7" ht="15.75" thickBot="1">
      <c r="A120" s="29"/>
      <c r="B120" s="29"/>
      <c r="C120" s="29"/>
      <c r="D120" s="29"/>
      <c r="E120" s="29" t="s">
        <v>210</v>
      </c>
      <c r="F120" s="29"/>
      <c r="G120" s="32">
        <f>ROUND(SUM(G108:G119),5)</f>
        <v>104186.54</v>
      </c>
    </row>
    <row r="121" spans="1:7" ht="30" customHeight="1" thickBot="1">
      <c r="A121" s="29"/>
      <c r="B121" s="29"/>
      <c r="C121" s="29"/>
      <c r="D121" s="29" t="s">
        <v>211</v>
      </c>
      <c r="E121" s="29"/>
      <c r="F121" s="29"/>
      <c r="G121" s="32">
        <f>ROUND(G42+G49+G63+G69+G74+G79+G82+G87+G91+G94+G98+G101+G104+G107+G120,5)</f>
        <v>2054701.24</v>
      </c>
    </row>
    <row r="122" spans="1:7" ht="30" customHeight="1" thickBot="1">
      <c r="A122" s="29"/>
      <c r="B122" s="29" t="s">
        <v>212</v>
      </c>
      <c r="C122" s="29"/>
      <c r="D122" s="29"/>
      <c r="E122" s="29"/>
      <c r="F122" s="29"/>
      <c r="G122" s="32">
        <f>ROUND(G5+G41-G121,5)</f>
        <v>-86180.55</v>
      </c>
    </row>
    <row r="123" spans="1:7" s="36" customFormat="1" ht="30" customHeight="1" thickBot="1">
      <c r="A123" s="29" t="s">
        <v>213</v>
      </c>
      <c r="B123" s="29"/>
      <c r="C123" s="29"/>
      <c r="D123" s="29"/>
      <c r="E123" s="29"/>
      <c r="F123" s="29"/>
      <c r="G123" s="35">
        <f>G122</f>
        <v>-86180.55</v>
      </c>
    </row>
    <row r="124" spans="1:7" ht="15.75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705"/>
  <sheetViews>
    <sheetView topLeftCell="N13" workbookViewId="0">
      <selection activeCell="Y22" sqref="Y22"/>
    </sheetView>
  </sheetViews>
  <sheetFormatPr baseColWidth="10" defaultColWidth="11.42578125" defaultRowHeight="15"/>
  <cols>
    <col min="16" max="16" width="15.140625" bestFit="1" customWidth="1"/>
    <col min="17" max="17" width="13.85546875" bestFit="1" customWidth="1"/>
    <col min="19" max="19" width="13.85546875" bestFit="1" customWidth="1"/>
    <col min="20" max="20" width="32.28515625" customWidth="1"/>
    <col min="21" max="21" width="20.140625" customWidth="1"/>
    <col min="22" max="22" width="14.140625" bestFit="1" customWidth="1"/>
    <col min="23" max="23" width="14.85546875" bestFit="1" customWidth="1"/>
  </cols>
  <sheetData>
    <row r="1" spans="1:24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H1" t="s">
        <v>256</v>
      </c>
      <c r="I1" t="s">
        <v>257</v>
      </c>
      <c r="J1" t="s">
        <v>258</v>
      </c>
      <c r="K1" t="s">
        <v>259</v>
      </c>
      <c r="L1" t="s">
        <v>260</v>
      </c>
      <c r="M1" t="s">
        <v>261</v>
      </c>
      <c r="N1" t="s">
        <v>262</v>
      </c>
      <c r="O1" t="s">
        <v>263</v>
      </c>
      <c r="P1" s="54" t="s">
        <v>264</v>
      </c>
      <c r="Q1" s="55" t="s">
        <v>265</v>
      </c>
      <c r="R1" t="s">
        <v>266</v>
      </c>
      <c r="T1" s="61" t="s">
        <v>266</v>
      </c>
      <c r="U1" t="s">
        <v>267</v>
      </c>
    </row>
    <row r="2" spans="1:24">
      <c r="A2" s="56" t="s">
        <v>268</v>
      </c>
      <c r="B2" s="56" t="s">
        <v>269</v>
      </c>
      <c r="C2" s="56" t="s">
        <v>270</v>
      </c>
      <c r="D2" s="56" t="s">
        <v>271</v>
      </c>
      <c r="E2" s="56" t="s">
        <v>271</v>
      </c>
      <c r="F2" s="56" t="s">
        <v>272</v>
      </c>
      <c r="G2" s="56" t="s">
        <v>273</v>
      </c>
      <c r="H2" s="56" t="s">
        <v>274</v>
      </c>
      <c r="I2" s="56" t="s">
        <v>275</v>
      </c>
      <c r="J2" s="56" t="s">
        <v>276</v>
      </c>
      <c r="K2" s="56" t="s">
        <v>277</v>
      </c>
      <c r="L2" s="56" t="s">
        <v>275</v>
      </c>
      <c r="M2" s="56" t="s">
        <v>278</v>
      </c>
      <c r="N2" s="56" t="s">
        <v>279</v>
      </c>
      <c r="O2" s="56" t="s">
        <v>277</v>
      </c>
      <c r="P2" s="54">
        <v>125205</v>
      </c>
      <c r="Q2" s="55"/>
      <c r="R2" t="str">
        <f>MID(L2,1,6)</f>
        <v>201701</v>
      </c>
      <c r="S2" s="14">
        <f>-Q2</f>
        <v>0</v>
      </c>
    </row>
    <row r="3" spans="1:24">
      <c r="A3" s="56" t="s">
        <v>268</v>
      </c>
      <c r="B3" s="56" t="s">
        <v>269</v>
      </c>
      <c r="C3" s="56" t="s">
        <v>270</v>
      </c>
      <c r="D3" s="56" t="s">
        <v>271</v>
      </c>
      <c r="E3" s="56" t="s">
        <v>271</v>
      </c>
      <c r="F3" s="56" t="s">
        <v>272</v>
      </c>
      <c r="G3" s="56" t="s">
        <v>273</v>
      </c>
      <c r="H3" s="56" t="s">
        <v>274</v>
      </c>
      <c r="I3" s="56" t="s">
        <v>280</v>
      </c>
      <c r="J3" s="56" t="s">
        <v>276</v>
      </c>
      <c r="K3" s="56" t="s">
        <v>277</v>
      </c>
      <c r="L3" s="56" t="s">
        <v>280</v>
      </c>
      <c r="M3" s="56" t="s">
        <v>278</v>
      </c>
      <c r="N3" s="56" t="s">
        <v>279</v>
      </c>
      <c r="O3" s="56" t="s">
        <v>277</v>
      </c>
      <c r="P3" s="54">
        <v>108187</v>
      </c>
      <c r="Q3" s="55">
        <v>-1081.8699999999999</v>
      </c>
      <c r="R3" t="str">
        <f t="shared" ref="R3:R66" si="0">MID(L3,1,6)</f>
        <v>201701</v>
      </c>
      <c r="S3" s="14">
        <f>-Q3</f>
        <v>1081.8699999999999</v>
      </c>
      <c r="T3" s="61" t="s">
        <v>281</v>
      </c>
      <c r="U3" t="s">
        <v>282</v>
      </c>
    </row>
    <row r="4" spans="1:24">
      <c r="A4" s="56" t="s">
        <v>268</v>
      </c>
      <c r="B4" s="56" t="s">
        <v>269</v>
      </c>
      <c r="C4" s="56" t="s">
        <v>270</v>
      </c>
      <c r="D4" s="56" t="s">
        <v>271</v>
      </c>
      <c r="E4" s="56" t="s">
        <v>271</v>
      </c>
      <c r="F4" s="56" t="s">
        <v>272</v>
      </c>
      <c r="G4" s="56" t="s">
        <v>273</v>
      </c>
      <c r="H4" s="56" t="s">
        <v>274</v>
      </c>
      <c r="I4" s="56" t="s">
        <v>283</v>
      </c>
      <c r="J4" s="56" t="s">
        <v>276</v>
      </c>
      <c r="K4" s="56" t="s">
        <v>277</v>
      </c>
      <c r="L4" s="56" t="s">
        <v>283</v>
      </c>
      <c r="M4" s="56" t="s">
        <v>278</v>
      </c>
      <c r="N4" s="56" t="s">
        <v>277</v>
      </c>
      <c r="O4" s="56" t="s">
        <v>277</v>
      </c>
      <c r="P4" s="54">
        <v>92026</v>
      </c>
      <c r="Q4" s="55">
        <v>920.26</v>
      </c>
      <c r="R4" t="str">
        <f t="shared" si="0"/>
        <v>201701</v>
      </c>
      <c r="S4" s="14">
        <f>Q4</f>
        <v>920.26</v>
      </c>
      <c r="T4" s="57" t="s">
        <v>277</v>
      </c>
      <c r="U4" s="14">
        <v>44792787.660000019</v>
      </c>
      <c r="V4" s="39">
        <v>44103.92</v>
      </c>
      <c r="W4" s="14">
        <f>GETPIVOTDATA("Importe real",$T$3,"Tipo Mov","0")-V4+U16+U17-U13</f>
        <v>44787284.530000016</v>
      </c>
    </row>
    <row r="5" spans="1:24">
      <c r="A5" s="56" t="s">
        <v>268</v>
      </c>
      <c r="B5" s="56" t="s">
        <v>269</v>
      </c>
      <c r="C5" s="56" t="s">
        <v>270</v>
      </c>
      <c r="D5" s="56" t="s">
        <v>271</v>
      </c>
      <c r="E5" s="56" t="s">
        <v>271</v>
      </c>
      <c r="F5" s="56" t="s">
        <v>272</v>
      </c>
      <c r="G5" s="56" t="s">
        <v>273</v>
      </c>
      <c r="H5" s="56" t="s">
        <v>274</v>
      </c>
      <c r="I5" s="56" t="s">
        <v>284</v>
      </c>
      <c r="J5" s="56" t="s">
        <v>276</v>
      </c>
      <c r="K5" s="56" t="s">
        <v>277</v>
      </c>
      <c r="L5" s="56" t="s">
        <v>284</v>
      </c>
      <c r="M5" s="56" t="s">
        <v>278</v>
      </c>
      <c r="N5" s="56" t="s">
        <v>279</v>
      </c>
      <c r="O5" s="56" t="s">
        <v>277</v>
      </c>
      <c r="P5" s="54">
        <v>168078</v>
      </c>
      <c r="Q5" s="55">
        <v>-1680.78</v>
      </c>
      <c r="R5" t="str">
        <f t="shared" si="0"/>
        <v>201701</v>
      </c>
      <c r="S5" s="14">
        <f>-Q5</f>
        <v>1680.78</v>
      </c>
      <c r="T5" s="57" t="s">
        <v>279</v>
      </c>
      <c r="U5" s="14">
        <v>-37034292.929999977</v>
      </c>
      <c r="V5" s="14">
        <f>U18+U19</f>
        <v>176440.48</v>
      </c>
      <c r="W5" s="14">
        <f>GETPIVOTDATA("Importe real",$T$3,"Tipo Mov","1")+V5-1</f>
        <v>-36857853.449999981</v>
      </c>
    </row>
    <row r="6" spans="1:24">
      <c r="A6" s="56" t="s">
        <v>268</v>
      </c>
      <c r="B6" s="56" t="s">
        <v>269</v>
      </c>
      <c r="C6" s="56" t="s">
        <v>270</v>
      </c>
      <c r="D6" s="56" t="s">
        <v>271</v>
      </c>
      <c r="E6" s="56" t="s">
        <v>271</v>
      </c>
      <c r="F6" s="56" t="s">
        <v>272</v>
      </c>
      <c r="G6" s="56" t="s">
        <v>273</v>
      </c>
      <c r="H6" s="56" t="s">
        <v>274</v>
      </c>
      <c r="I6" s="56" t="s">
        <v>285</v>
      </c>
      <c r="J6" s="56" t="s">
        <v>276</v>
      </c>
      <c r="K6" s="56" t="s">
        <v>277</v>
      </c>
      <c r="L6" s="56" t="s">
        <v>285</v>
      </c>
      <c r="M6" s="56" t="s">
        <v>278</v>
      </c>
      <c r="N6" s="56" t="s">
        <v>277</v>
      </c>
      <c r="O6" s="56" t="s">
        <v>277</v>
      </c>
      <c r="P6" s="54">
        <v>38974</v>
      </c>
      <c r="Q6" s="55">
        <v>389.74</v>
      </c>
      <c r="R6" t="str">
        <f t="shared" si="0"/>
        <v>201701</v>
      </c>
      <c r="S6" s="14">
        <f>Q6</f>
        <v>389.74</v>
      </c>
      <c r="T6" s="57" t="s">
        <v>286</v>
      </c>
      <c r="U6" s="14">
        <v>7758494.7300000414</v>
      </c>
    </row>
    <row r="7" spans="1:24">
      <c r="A7" s="56" t="s">
        <v>268</v>
      </c>
      <c r="B7" s="56" t="s">
        <v>269</v>
      </c>
      <c r="C7" s="56" t="s">
        <v>270</v>
      </c>
      <c r="D7" s="56" t="s">
        <v>271</v>
      </c>
      <c r="E7" s="56" t="s">
        <v>271</v>
      </c>
      <c r="F7" s="56" t="s">
        <v>272</v>
      </c>
      <c r="G7" s="56" t="s">
        <v>273</v>
      </c>
      <c r="H7" s="56" t="s">
        <v>274</v>
      </c>
      <c r="I7" s="56" t="s">
        <v>287</v>
      </c>
      <c r="J7" s="56" t="s">
        <v>276</v>
      </c>
      <c r="K7" s="56" t="s">
        <v>277</v>
      </c>
      <c r="L7" s="56" t="s">
        <v>287</v>
      </c>
      <c r="M7" s="56" t="s">
        <v>278</v>
      </c>
      <c r="N7" s="56" t="s">
        <v>277</v>
      </c>
      <c r="O7" s="56" t="s">
        <v>277</v>
      </c>
      <c r="P7" s="54">
        <v>130974</v>
      </c>
      <c r="Q7" s="55">
        <v>1309.74</v>
      </c>
      <c r="R7" t="str">
        <f t="shared" si="0"/>
        <v>201701</v>
      </c>
      <c r="S7" s="14">
        <f>Q7</f>
        <v>1309.74</v>
      </c>
      <c r="W7" s="39"/>
    </row>
    <row r="8" spans="1:24">
      <c r="A8" s="56" t="s">
        <v>268</v>
      </c>
      <c r="B8" s="56" t="s">
        <v>269</v>
      </c>
      <c r="C8" s="56" t="s">
        <v>270</v>
      </c>
      <c r="D8" s="56" t="s">
        <v>271</v>
      </c>
      <c r="E8" s="56" t="s">
        <v>271</v>
      </c>
      <c r="F8" s="56" t="s">
        <v>272</v>
      </c>
      <c r="G8" s="56" t="s">
        <v>273</v>
      </c>
      <c r="H8" s="56" t="s">
        <v>274</v>
      </c>
      <c r="I8" s="56" t="s">
        <v>288</v>
      </c>
      <c r="J8" s="56" t="s">
        <v>276</v>
      </c>
      <c r="K8" s="56" t="s">
        <v>277</v>
      </c>
      <c r="L8" s="56" t="s">
        <v>288</v>
      </c>
      <c r="M8" s="56" t="s">
        <v>278</v>
      </c>
      <c r="N8" s="56" t="s">
        <v>277</v>
      </c>
      <c r="O8" s="56" t="s">
        <v>277</v>
      </c>
      <c r="P8" s="54">
        <v>229730</v>
      </c>
      <c r="Q8" s="55">
        <v>2297.3000000000002</v>
      </c>
      <c r="R8" t="str">
        <f t="shared" si="0"/>
        <v>201701</v>
      </c>
      <c r="S8" s="14">
        <f>Q8</f>
        <v>2297.3000000000002</v>
      </c>
      <c r="W8" s="14"/>
    </row>
    <row r="9" spans="1:24">
      <c r="A9" s="56" t="s">
        <v>268</v>
      </c>
      <c r="B9" s="56" t="s">
        <v>269</v>
      </c>
      <c r="C9" s="56" t="s">
        <v>270</v>
      </c>
      <c r="D9" s="56" t="s">
        <v>271</v>
      </c>
      <c r="E9" s="56" t="s">
        <v>271</v>
      </c>
      <c r="F9" s="56" t="s">
        <v>272</v>
      </c>
      <c r="G9" s="56" t="s">
        <v>273</v>
      </c>
      <c r="H9" s="56" t="s">
        <v>274</v>
      </c>
      <c r="I9" s="56" t="s">
        <v>289</v>
      </c>
      <c r="J9" s="56" t="s">
        <v>276</v>
      </c>
      <c r="K9" s="56" t="s">
        <v>277</v>
      </c>
      <c r="L9" s="56" t="s">
        <v>289</v>
      </c>
      <c r="M9" s="56" t="s">
        <v>278</v>
      </c>
      <c r="N9" s="56" t="s">
        <v>277</v>
      </c>
      <c r="O9" s="56" t="s">
        <v>277</v>
      </c>
      <c r="P9" s="54">
        <v>23008</v>
      </c>
      <c r="Q9" s="55">
        <v>230.08</v>
      </c>
      <c r="R9" t="str">
        <f t="shared" si="0"/>
        <v>201701</v>
      </c>
      <c r="S9" s="14">
        <f>Q9</f>
        <v>230.08</v>
      </c>
      <c r="U9" s="39">
        <f>GETPIVOTDATA("Importe real",$T$3,"Tipo Mov","0")-GETPIVOTDATA("Importe real",$T$3,"Tipo Mov","1")</f>
        <v>81827080.590000004</v>
      </c>
    </row>
    <row r="10" spans="1:24">
      <c r="A10" s="56" t="s">
        <v>268</v>
      </c>
      <c r="B10" s="56" t="s">
        <v>269</v>
      </c>
      <c r="C10" s="56" t="s">
        <v>270</v>
      </c>
      <c r="D10" s="56" t="s">
        <v>271</v>
      </c>
      <c r="E10" s="56" t="s">
        <v>271</v>
      </c>
      <c r="F10" s="56" t="s">
        <v>272</v>
      </c>
      <c r="G10" s="56" t="s">
        <v>273</v>
      </c>
      <c r="H10" s="56" t="s">
        <v>274</v>
      </c>
      <c r="I10" s="56" t="s">
        <v>290</v>
      </c>
      <c r="J10" s="56" t="s">
        <v>276</v>
      </c>
      <c r="K10" s="56" t="s">
        <v>277</v>
      </c>
      <c r="L10" s="56" t="s">
        <v>290</v>
      </c>
      <c r="M10" s="56" t="s">
        <v>278</v>
      </c>
      <c r="N10" s="56" t="s">
        <v>279</v>
      </c>
      <c r="O10" s="56" t="s">
        <v>277</v>
      </c>
      <c r="P10" s="54">
        <v>115060</v>
      </c>
      <c r="Q10" s="55">
        <v>-1150.5999999999999</v>
      </c>
      <c r="R10" t="str">
        <f t="shared" si="0"/>
        <v>201701</v>
      </c>
      <c r="S10" s="14">
        <f>-Q10</f>
        <v>1150.5999999999999</v>
      </c>
      <c r="V10" s="39"/>
    </row>
    <row r="11" spans="1:24">
      <c r="A11" s="56" t="s">
        <v>268</v>
      </c>
      <c r="B11" s="56" t="s">
        <v>269</v>
      </c>
      <c r="C11" s="56" t="s">
        <v>270</v>
      </c>
      <c r="D11" s="56" t="s">
        <v>271</v>
      </c>
      <c r="E11" s="56" t="s">
        <v>271</v>
      </c>
      <c r="F11" s="56" t="s">
        <v>272</v>
      </c>
      <c r="G11" s="56" t="s">
        <v>273</v>
      </c>
      <c r="H11" s="56" t="s">
        <v>274</v>
      </c>
      <c r="I11" s="56" t="s">
        <v>291</v>
      </c>
      <c r="J11" s="56" t="s">
        <v>276</v>
      </c>
      <c r="K11" s="56" t="s">
        <v>277</v>
      </c>
      <c r="L11" s="56" t="s">
        <v>291</v>
      </c>
      <c r="M11" s="56" t="s">
        <v>278</v>
      </c>
      <c r="N11" s="56" t="s">
        <v>277</v>
      </c>
      <c r="O11" s="56" t="s">
        <v>277</v>
      </c>
      <c r="P11" s="54">
        <v>186474</v>
      </c>
      <c r="Q11" s="55">
        <v>1864.74</v>
      </c>
      <c r="R11" t="str">
        <f t="shared" si="0"/>
        <v>201701</v>
      </c>
      <c r="S11" s="14">
        <f>Q11</f>
        <v>1864.74</v>
      </c>
    </row>
    <row r="12" spans="1:24">
      <c r="A12" s="56" t="s">
        <v>268</v>
      </c>
      <c r="B12" s="56" t="s">
        <v>269</v>
      </c>
      <c r="C12" s="56" t="s">
        <v>270</v>
      </c>
      <c r="D12" s="56" t="s">
        <v>271</v>
      </c>
      <c r="E12" s="56" t="s">
        <v>271</v>
      </c>
      <c r="F12" s="56" t="s">
        <v>272</v>
      </c>
      <c r="G12" s="56" t="s">
        <v>273</v>
      </c>
      <c r="H12" s="56" t="s">
        <v>274</v>
      </c>
      <c r="I12" s="56" t="s">
        <v>292</v>
      </c>
      <c r="J12" s="56" t="s">
        <v>276</v>
      </c>
      <c r="K12" s="56" t="s">
        <v>277</v>
      </c>
      <c r="L12" s="56" t="s">
        <v>292</v>
      </c>
      <c r="M12" s="56" t="s">
        <v>278</v>
      </c>
      <c r="N12" s="56" t="s">
        <v>279</v>
      </c>
      <c r="O12" s="56" t="s">
        <v>277</v>
      </c>
      <c r="P12" s="54">
        <v>190492</v>
      </c>
      <c r="Q12" s="55">
        <v>-1904.92</v>
      </c>
      <c r="R12" t="str">
        <f t="shared" si="0"/>
        <v>201701</v>
      </c>
      <c r="S12" s="14">
        <f>-Q12</f>
        <v>1904.92</v>
      </c>
      <c r="T12" t="s">
        <v>500</v>
      </c>
      <c r="U12" s="62">
        <f>1478504-21142.64</f>
        <v>1457361.36</v>
      </c>
      <c r="W12" s="62">
        <f>1478504-21142.64</f>
        <v>1457361.36</v>
      </c>
    </row>
    <row r="13" spans="1:24">
      <c r="A13" s="56" t="s">
        <v>268</v>
      </c>
      <c r="B13" s="56" t="s">
        <v>269</v>
      </c>
      <c r="C13" s="56" t="s">
        <v>270</v>
      </c>
      <c r="D13" s="56" t="s">
        <v>271</v>
      </c>
      <c r="E13" s="56" t="s">
        <v>271</v>
      </c>
      <c r="F13" s="56" t="s">
        <v>272</v>
      </c>
      <c r="G13" s="56" t="s">
        <v>273</v>
      </c>
      <c r="H13" s="56" t="s">
        <v>274</v>
      </c>
      <c r="I13" s="56" t="s">
        <v>293</v>
      </c>
      <c r="J13" s="56" t="s">
        <v>276</v>
      </c>
      <c r="K13" s="56" t="s">
        <v>277</v>
      </c>
      <c r="L13" s="56" t="s">
        <v>293</v>
      </c>
      <c r="M13" s="56" t="s">
        <v>278</v>
      </c>
      <c r="N13" s="56" t="s">
        <v>277</v>
      </c>
      <c r="O13" s="56" t="s">
        <v>277</v>
      </c>
      <c r="P13" s="54">
        <v>34</v>
      </c>
      <c r="Q13" s="55">
        <v>0.34</v>
      </c>
      <c r="R13" t="str">
        <f t="shared" si="0"/>
        <v>201701</v>
      </c>
      <c r="S13" s="14">
        <f>Q13</f>
        <v>0.34</v>
      </c>
      <c r="T13" t="s">
        <v>502</v>
      </c>
      <c r="U13" s="39">
        <v>21142.639999999799</v>
      </c>
      <c r="V13" s="14"/>
      <c r="W13" s="39">
        <v>21142.639999999799</v>
      </c>
    </row>
    <row r="14" spans="1:24">
      <c r="A14" s="56" t="s">
        <v>268</v>
      </c>
      <c r="B14" s="56" t="s">
        <v>269</v>
      </c>
      <c r="C14" s="56" t="s">
        <v>270</v>
      </c>
      <c r="D14" s="56" t="s">
        <v>271</v>
      </c>
      <c r="E14" s="56" t="s">
        <v>271</v>
      </c>
      <c r="F14" s="56" t="s">
        <v>272</v>
      </c>
      <c r="G14" s="56" t="s">
        <v>273</v>
      </c>
      <c r="H14" s="56" t="s">
        <v>274</v>
      </c>
      <c r="I14" s="56" t="s">
        <v>293</v>
      </c>
      <c r="J14" s="56" t="s">
        <v>276</v>
      </c>
      <c r="K14" s="56" t="s">
        <v>277</v>
      </c>
      <c r="L14" s="56" t="s">
        <v>293</v>
      </c>
      <c r="M14" s="56" t="s">
        <v>278</v>
      </c>
      <c r="N14" s="56" t="s">
        <v>279</v>
      </c>
      <c r="O14" s="56" t="s">
        <v>277</v>
      </c>
      <c r="P14" s="54">
        <v>96049</v>
      </c>
      <c r="Q14" s="55">
        <v>-960.49</v>
      </c>
      <c r="R14" t="str">
        <f t="shared" si="0"/>
        <v>201701</v>
      </c>
      <c r="S14" s="14">
        <f>-Q14</f>
        <v>960.49</v>
      </c>
      <c r="T14" t="s">
        <v>501</v>
      </c>
      <c r="U14" s="39">
        <f>GETPIVOTDATA("Importe real",$T$3,"Tipo Mov","0")-V4</f>
        <v>44748683.740000017</v>
      </c>
      <c r="V14" s="39"/>
      <c r="W14" s="39" t="e">
        <f>GETPIVOTDATA("Importe real",$T$3,"Tipo Mov","0")+#REF!+W28</f>
        <v>#REF!</v>
      </c>
    </row>
    <row r="15" spans="1:24">
      <c r="A15" s="56" t="s">
        <v>268</v>
      </c>
      <c r="B15" s="56" t="s">
        <v>269</v>
      </c>
      <c r="C15" s="56" t="s">
        <v>270</v>
      </c>
      <c r="D15" s="56" t="s">
        <v>271</v>
      </c>
      <c r="E15" s="56" t="s">
        <v>271</v>
      </c>
      <c r="F15" s="56" t="s">
        <v>272</v>
      </c>
      <c r="G15" s="56" t="s">
        <v>273</v>
      </c>
      <c r="H15" s="56" t="s">
        <v>274</v>
      </c>
      <c r="I15" s="56" t="s">
        <v>294</v>
      </c>
      <c r="J15" s="56" t="s">
        <v>276</v>
      </c>
      <c r="K15" s="56" t="s">
        <v>277</v>
      </c>
      <c r="L15" s="56" t="s">
        <v>294</v>
      </c>
      <c r="M15" s="56" t="s">
        <v>278</v>
      </c>
      <c r="N15" s="56" t="s">
        <v>277</v>
      </c>
      <c r="O15" s="56" t="s">
        <v>277</v>
      </c>
      <c r="P15" s="54">
        <v>99475</v>
      </c>
      <c r="Q15" s="55">
        <v>994.75</v>
      </c>
      <c r="R15" t="str">
        <f t="shared" si="0"/>
        <v>201701</v>
      </c>
      <c r="S15" s="14">
        <f>Q15</f>
        <v>994.75</v>
      </c>
      <c r="T15" t="s">
        <v>220</v>
      </c>
      <c r="U15" s="39">
        <f>GETPIVOTDATA("Importe real",$T$3,"Tipo Mov","1")</f>
        <v>-37034292.929999977</v>
      </c>
      <c r="V15" s="39"/>
      <c r="W15" s="64">
        <f>GETPIVOTDATA("Importe real",$T$3,"Tipo Mov","1")-W28</f>
        <v>-36930277.48999998</v>
      </c>
      <c r="X15" t="s">
        <v>503</v>
      </c>
    </row>
    <row r="16" spans="1:24">
      <c r="A16" s="56" t="s">
        <v>268</v>
      </c>
      <c r="B16" s="56" t="s">
        <v>269</v>
      </c>
      <c r="C16" s="56" t="s">
        <v>270</v>
      </c>
      <c r="D16" s="56" t="s">
        <v>271</v>
      </c>
      <c r="E16" s="56" t="s">
        <v>271</v>
      </c>
      <c r="F16" s="56" t="s">
        <v>272</v>
      </c>
      <c r="G16" s="56" t="s">
        <v>273</v>
      </c>
      <c r="H16" s="56" t="s">
        <v>274</v>
      </c>
      <c r="I16" s="56" t="s">
        <v>294</v>
      </c>
      <c r="J16" s="56" t="s">
        <v>276</v>
      </c>
      <c r="K16" s="56" t="s">
        <v>277</v>
      </c>
      <c r="L16" s="56" t="s">
        <v>294</v>
      </c>
      <c r="M16" s="56" t="s">
        <v>278</v>
      </c>
      <c r="N16" s="56" t="s">
        <v>279</v>
      </c>
      <c r="O16" s="56" t="s">
        <v>277</v>
      </c>
      <c r="P16" s="54">
        <v>68</v>
      </c>
      <c r="Q16" s="55">
        <v>-0.68</v>
      </c>
      <c r="R16" t="str">
        <f t="shared" si="0"/>
        <v>201701</v>
      </c>
      <c r="S16" s="14">
        <f>-Q16</f>
        <v>0.68</v>
      </c>
      <c r="T16" t="s">
        <v>221</v>
      </c>
      <c r="U16" s="39">
        <v>12557.28</v>
      </c>
      <c r="W16" s="39" t="e">
        <f>#REF!</f>
        <v>#REF!</v>
      </c>
    </row>
    <row r="17" spans="1:24">
      <c r="A17" s="56" t="s">
        <v>268</v>
      </c>
      <c r="B17" s="56" t="s">
        <v>269</v>
      </c>
      <c r="C17" s="56" t="s">
        <v>270</v>
      </c>
      <c r="D17" s="56" t="s">
        <v>271</v>
      </c>
      <c r="E17" s="56" t="s">
        <v>271</v>
      </c>
      <c r="F17" s="56" t="s">
        <v>272</v>
      </c>
      <c r="G17" s="56" t="s">
        <v>273</v>
      </c>
      <c r="H17" s="56" t="s">
        <v>274</v>
      </c>
      <c r="I17" s="56" t="s">
        <v>295</v>
      </c>
      <c r="J17" s="56" t="s">
        <v>276</v>
      </c>
      <c r="K17" s="56" t="s">
        <v>277</v>
      </c>
      <c r="L17" s="56" t="s">
        <v>295</v>
      </c>
      <c r="M17" s="56" t="s">
        <v>278</v>
      </c>
      <c r="N17" s="56" t="s">
        <v>279</v>
      </c>
      <c r="O17" s="56" t="s">
        <v>277</v>
      </c>
      <c r="P17" s="54">
        <v>51526</v>
      </c>
      <c r="Q17" s="55">
        <v>-515.26</v>
      </c>
      <c r="R17" t="str">
        <f t="shared" si="0"/>
        <v>201701</v>
      </c>
      <c r="S17" s="14">
        <f>-Q17</f>
        <v>515.26</v>
      </c>
      <c r="T17" t="s">
        <v>222</v>
      </c>
      <c r="U17" s="39">
        <v>47186.15</v>
      </c>
      <c r="V17" s="14"/>
      <c r="W17" s="39">
        <v>0</v>
      </c>
    </row>
    <row r="18" spans="1:24">
      <c r="A18" s="56" t="s">
        <v>268</v>
      </c>
      <c r="B18" s="56" t="s">
        <v>269</v>
      </c>
      <c r="C18" s="56" t="s">
        <v>270</v>
      </c>
      <c r="D18" s="56" t="s">
        <v>271</v>
      </c>
      <c r="E18" s="56" t="s">
        <v>271</v>
      </c>
      <c r="F18" s="56" t="s">
        <v>272</v>
      </c>
      <c r="G18" s="56" t="s">
        <v>273</v>
      </c>
      <c r="H18" s="56" t="s">
        <v>274</v>
      </c>
      <c r="I18" s="56" t="s">
        <v>296</v>
      </c>
      <c r="J18" s="56" t="s">
        <v>276</v>
      </c>
      <c r="K18" s="56" t="s">
        <v>277</v>
      </c>
      <c r="L18" s="56" t="s">
        <v>296</v>
      </c>
      <c r="M18" s="56" t="s">
        <v>278</v>
      </c>
      <c r="N18" s="56" t="s">
        <v>277</v>
      </c>
      <c r="O18" s="56" t="s">
        <v>277</v>
      </c>
      <c r="P18" s="54">
        <v>99423</v>
      </c>
      <c r="Q18" s="55">
        <v>994.23</v>
      </c>
      <c r="R18" t="str">
        <f t="shared" si="0"/>
        <v>201701</v>
      </c>
      <c r="S18" s="14">
        <f>Q18</f>
        <v>994.23</v>
      </c>
      <c r="T18" t="s">
        <v>223</v>
      </c>
      <c r="U18" s="39">
        <v>155851.6</v>
      </c>
      <c r="W18" s="64">
        <v>163123.02000000002</v>
      </c>
    </row>
    <row r="19" spans="1:24">
      <c r="A19" s="56" t="s">
        <v>268</v>
      </c>
      <c r="B19" s="56" t="s">
        <v>269</v>
      </c>
      <c r="C19" s="56" t="s">
        <v>270</v>
      </c>
      <c r="D19" s="56" t="s">
        <v>271</v>
      </c>
      <c r="E19" s="56" t="s">
        <v>271</v>
      </c>
      <c r="F19" s="56" t="s">
        <v>272</v>
      </c>
      <c r="G19" s="56" t="s">
        <v>273</v>
      </c>
      <c r="H19" s="56" t="s">
        <v>274</v>
      </c>
      <c r="I19" s="56" t="s">
        <v>297</v>
      </c>
      <c r="J19" s="56" t="s">
        <v>276</v>
      </c>
      <c r="K19" s="56" t="s">
        <v>277</v>
      </c>
      <c r="L19" s="56" t="s">
        <v>297</v>
      </c>
      <c r="M19" s="56" t="s">
        <v>278</v>
      </c>
      <c r="N19" s="56" t="s">
        <v>277</v>
      </c>
      <c r="O19" s="56" t="s">
        <v>277</v>
      </c>
      <c r="P19" s="54">
        <v>80975</v>
      </c>
      <c r="Q19" s="55">
        <v>809.75</v>
      </c>
      <c r="R19" t="str">
        <f t="shared" si="0"/>
        <v>201701</v>
      </c>
      <c r="S19" s="14">
        <f>Q19</f>
        <v>809.75</v>
      </c>
      <c r="T19" t="s">
        <v>246</v>
      </c>
      <c r="U19" s="39">
        <v>20588.88</v>
      </c>
      <c r="W19" s="64">
        <v>0</v>
      </c>
    </row>
    <row r="20" spans="1:24">
      <c r="A20" s="56" t="s">
        <v>268</v>
      </c>
      <c r="B20" s="56" t="s">
        <v>269</v>
      </c>
      <c r="C20" s="56" t="s">
        <v>270</v>
      </c>
      <c r="D20" s="56" t="s">
        <v>271</v>
      </c>
      <c r="E20" s="56" t="s">
        <v>271</v>
      </c>
      <c r="F20" s="56" t="s">
        <v>272</v>
      </c>
      <c r="G20" s="56" t="s">
        <v>273</v>
      </c>
      <c r="H20" s="56" t="s">
        <v>274</v>
      </c>
      <c r="I20" s="56" t="s">
        <v>298</v>
      </c>
      <c r="J20" s="56" t="s">
        <v>276</v>
      </c>
      <c r="K20" s="56" t="s">
        <v>277</v>
      </c>
      <c r="L20" s="56" t="s">
        <v>298</v>
      </c>
      <c r="M20" s="56" t="s">
        <v>278</v>
      </c>
      <c r="N20" s="56" t="s">
        <v>279</v>
      </c>
      <c r="O20" s="56" t="s">
        <v>277</v>
      </c>
      <c r="P20" s="54">
        <v>109526</v>
      </c>
      <c r="Q20" s="55">
        <v>-1095.26</v>
      </c>
      <c r="R20" t="str">
        <f t="shared" si="0"/>
        <v>201701</v>
      </c>
      <c r="S20" s="14">
        <f>-Q20</f>
        <v>1095.26</v>
      </c>
      <c r="T20" t="s">
        <v>55</v>
      </c>
      <c r="U20" s="53">
        <v>44103.92</v>
      </c>
      <c r="W20" s="53" t="e">
        <f>-#REF!</f>
        <v>#REF!</v>
      </c>
      <c r="X20" t="s">
        <v>504</v>
      </c>
    </row>
    <row r="21" spans="1:24">
      <c r="A21" s="56" t="s">
        <v>268</v>
      </c>
      <c r="B21" s="56" t="s">
        <v>269</v>
      </c>
      <c r="C21" s="56" t="s">
        <v>270</v>
      </c>
      <c r="D21" s="56" t="s">
        <v>271</v>
      </c>
      <c r="E21" s="56" t="s">
        <v>271</v>
      </c>
      <c r="F21" s="56" t="s">
        <v>272</v>
      </c>
      <c r="G21" s="56" t="s">
        <v>273</v>
      </c>
      <c r="H21" s="56" t="s">
        <v>274</v>
      </c>
      <c r="I21" s="56" t="s">
        <v>299</v>
      </c>
      <c r="J21" s="56" t="s">
        <v>276</v>
      </c>
      <c r="K21" s="56" t="s">
        <v>277</v>
      </c>
      <c r="L21" s="56" t="s">
        <v>299</v>
      </c>
      <c r="M21" s="56" t="s">
        <v>278</v>
      </c>
      <c r="N21" s="56" t="s">
        <v>277</v>
      </c>
      <c r="O21" s="56" t="s">
        <v>277</v>
      </c>
      <c r="P21" s="54">
        <v>196474</v>
      </c>
      <c r="Q21" s="55">
        <v>1964.74</v>
      </c>
      <c r="R21" t="str">
        <f t="shared" si="0"/>
        <v>201701</v>
      </c>
      <c r="S21" s="14">
        <f>Q21</f>
        <v>1964.74</v>
      </c>
      <c r="U21" s="63">
        <f>U12+U14+U15+U16+U17+U18+U19+U20</f>
        <v>9452040.0000000391</v>
      </c>
      <c r="W21" s="63" t="e">
        <f>SUM(W12:W20)</f>
        <v>#REF!</v>
      </c>
    </row>
    <row r="22" spans="1:24">
      <c r="A22" s="56" t="s">
        <v>268</v>
      </c>
      <c r="B22" s="56" t="s">
        <v>269</v>
      </c>
      <c r="C22" s="56" t="s">
        <v>270</v>
      </c>
      <c r="D22" s="56" t="s">
        <v>271</v>
      </c>
      <c r="E22" s="56" t="s">
        <v>271</v>
      </c>
      <c r="F22" s="56" t="s">
        <v>272</v>
      </c>
      <c r="G22" s="56" t="s">
        <v>273</v>
      </c>
      <c r="H22" s="56" t="s">
        <v>274</v>
      </c>
      <c r="I22" s="56" t="s">
        <v>299</v>
      </c>
      <c r="J22" s="56" t="s">
        <v>276</v>
      </c>
      <c r="K22" s="56" t="s">
        <v>277</v>
      </c>
      <c r="L22" s="56" t="s">
        <v>299</v>
      </c>
      <c r="M22" s="56" t="s">
        <v>278</v>
      </c>
      <c r="N22" s="56" t="s">
        <v>279</v>
      </c>
      <c r="O22" s="56" t="s">
        <v>277</v>
      </c>
      <c r="P22" s="54">
        <v>112025</v>
      </c>
      <c r="Q22" s="55">
        <v>-1120.25</v>
      </c>
      <c r="R22" t="str">
        <f t="shared" si="0"/>
        <v>201701</v>
      </c>
      <c r="S22" s="14">
        <f>-Q22</f>
        <v>1120.25</v>
      </c>
      <c r="U22" s="39">
        <v>9452040.0000000075</v>
      </c>
      <c r="W22" s="39">
        <v>9452040.0000000075</v>
      </c>
    </row>
    <row r="23" spans="1:24">
      <c r="A23" s="56" t="s">
        <v>268</v>
      </c>
      <c r="B23" s="56" t="s">
        <v>269</v>
      </c>
      <c r="C23" s="56" t="s">
        <v>270</v>
      </c>
      <c r="D23" s="56" t="s">
        <v>271</v>
      </c>
      <c r="E23" s="56" t="s">
        <v>271</v>
      </c>
      <c r="F23" s="56" t="s">
        <v>272</v>
      </c>
      <c r="G23" s="56" t="s">
        <v>273</v>
      </c>
      <c r="H23" s="56" t="s">
        <v>274</v>
      </c>
      <c r="I23" s="56" t="s">
        <v>299</v>
      </c>
      <c r="J23" s="56" t="s">
        <v>276</v>
      </c>
      <c r="K23" s="56" t="s">
        <v>277</v>
      </c>
      <c r="L23" s="56" t="s">
        <v>299</v>
      </c>
      <c r="M23" s="56" t="s">
        <v>278</v>
      </c>
      <c r="N23" s="56" t="s">
        <v>277</v>
      </c>
      <c r="O23" s="56" t="s">
        <v>277</v>
      </c>
      <c r="P23" s="54">
        <v>300000000</v>
      </c>
      <c r="Q23" s="52">
        <v>3000000</v>
      </c>
      <c r="R23" t="str">
        <f t="shared" si="0"/>
        <v>201701</v>
      </c>
      <c r="S23" s="14">
        <f>Q23</f>
        <v>3000000</v>
      </c>
      <c r="U23" s="14">
        <f>U21-U22</f>
        <v>3.166496753692627E-8</v>
      </c>
      <c r="W23" s="14" t="e">
        <f>W21-W22</f>
        <v>#REF!</v>
      </c>
    </row>
    <row r="24" spans="1:24">
      <c r="A24" s="56" t="s">
        <v>268</v>
      </c>
      <c r="B24" s="56" t="s">
        <v>269</v>
      </c>
      <c r="C24" s="56" t="s">
        <v>270</v>
      </c>
      <c r="D24" s="56" t="s">
        <v>271</v>
      </c>
      <c r="E24" s="56" t="s">
        <v>271</v>
      </c>
      <c r="F24" s="56" t="s">
        <v>272</v>
      </c>
      <c r="G24" s="56" t="s">
        <v>273</v>
      </c>
      <c r="H24" s="56" t="s">
        <v>274</v>
      </c>
      <c r="I24" s="56" t="s">
        <v>299</v>
      </c>
      <c r="J24" s="56" t="s">
        <v>276</v>
      </c>
      <c r="K24" s="56" t="s">
        <v>277</v>
      </c>
      <c r="L24" s="56" t="s">
        <v>299</v>
      </c>
      <c r="M24" s="56" t="s">
        <v>278</v>
      </c>
      <c r="N24" s="56" t="s">
        <v>279</v>
      </c>
      <c r="O24" s="56" t="s">
        <v>277</v>
      </c>
      <c r="P24" s="54">
        <v>200000000</v>
      </c>
      <c r="Q24" s="52">
        <v>-2000000</v>
      </c>
      <c r="R24" t="str">
        <f t="shared" si="0"/>
        <v>201701</v>
      </c>
      <c r="S24" s="14">
        <f>-Q24</f>
        <v>2000000</v>
      </c>
    </row>
    <row r="25" spans="1:24">
      <c r="A25" s="56" t="s">
        <v>268</v>
      </c>
      <c r="B25" s="56" t="s">
        <v>269</v>
      </c>
      <c r="C25" s="56" t="s">
        <v>270</v>
      </c>
      <c r="D25" s="56" t="s">
        <v>271</v>
      </c>
      <c r="E25" s="56" t="s">
        <v>271</v>
      </c>
      <c r="F25" s="56" t="s">
        <v>272</v>
      </c>
      <c r="G25" s="56" t="s">
        <v>273</v>
      </c>
      <c r="H25" s="56" t="s">
        <v>274</v>
      </c>
      <c r="I25" s="56" t="s">
        <v>300</v>
      </c>
      <c r="J25" s="56" t="s">
        <v>276</v>
      </c>
      <c r="K25" s="56" t="s">
        <v>277</v>
      </c>
      <c r="L25" s="56" t="s">
        <v>300</v>
      </c>
      <c r="M25" s="56" t="s">
        <v>278</v>
      </c>
      <c r="N25" s="56" t="s">
        <v>277</v>
      </c>
      <c r="O25" s="56" t="s">
        <v>277</v>
      </c>
      <c r="P25" s="54">
        <v>347016</v>
      </c>
      <c r="Q25" s="55">
        <v>3470.16</v>
      </c>
      <c r="R25" t="str">
        <f t="shared" si="0"/>
        <v>201702</v>
      </c>
      <c r="S25" s="14">
        <f>Q25</f>
        <v>3470.16</v>
      </c>
    </row>
    <row r="26" spans="1:24">
      <c r="A26" s="56" t="s">
        <v>268</v>
      </c>
      <c r="B26" s="56" t="s">
        <v>269</v>
      </c>
      <c r="C26" s="56" t="s">
        <v>270</v>
      </c>
      <c r="D26" s="56" t="s">
        <v>271</v>
      </c>
      <c r="E26" s="56" t="s">
        <v>271</v>
      </c>
      <c r="F26" s="56" t="s">
        <v>272</v>
      </c>
      <c r="G26" s="56" t="s">
        <v>273</v>
      </c>
      <c r="H26" s="56" t="s">
        <v>274</v>
      </c>
      <c r="I26" s="56" t="s">
        <v>300</v>
      </c>
      <c r="J26" s="56" t="s">
        <v>276</v>
      </c>
      <c r="K26" s="56" t="s">
        <v>277</v>
      </c>
      <c r="L26" s="56" t="s">
        <v>300</v>
      </c>
      <c r="M26" s="56" t="s">
        <v>278</v>
      </c>
      <c r="N26" s="56" t="s">
        <v>279</v>
      </c>
      <c r="O26" s="56" t="s">
        <v>277</v>
      </c>
      <c r="P26" s="54">
        <v>312384</v>
      </c>
      <c r="Q26" s="55">
        <v>-3123.84</v>
      </c>
      <c r="R26" t="str">
        <f t="shared" si="0"/>
        <v>201702</v>
      </c>
      <c r="S26" s="14">
        <f>-Q26</f>
        <v>3123.84</v>
      </c>
      <c r="T26" s="11" t="s">
        <v>56</v>
      </c>
      <c r="U26" s="12">
        <v>5030108</v>
      </c>
      <c r="V26" s="13" t="s">
        <v>57</v>
      </c>
      <c r="W26" s="65">
        <v>-44103.92</v>
      </c>
    </row>
    <row r="27" spans="1:24">
      <c r="A27" s="56" t="s">
        <v>268</v>
      </c>
      <c r="B27" s="56" t="s">
        <v>269</v>
      </c>
      <c r="C27" s="56" t="s">
        <v>270</v>
      </c>
      <c r="D27" s="56" t="s">
        <v>271</v>
      </c>
      <c r="E27" s="56" t="s">
        <v>271</v>
      </c>
      <c r="F27" s="56" t="s">
        <v>272</v>
      </c>
      <c r="G27" s="56" t="s">
        <v>273</v>
      </c>
      <c r="H27" s="56" t="s">
        <v>274</v>
      </c>
      <c r="I27" s="56" t="s">
        <v>301</v>
      </c>
      <c r="J27" s="56" t="s">
        <v>276</v>
      </c>
      <c r="K27" s="56" t="s">
        <v>277</v>
      </c>
      <c r="L27" s="56" t="s">
        <v>301</v>
      </c>
      <c r="M27" s="56" t="s">
        <v>278</v>
      </c>
      <c r="N27" s="56" t="s">
        <v>277</v>
      </c>
      <c r="O27" s="56" t="s">
        <v>277</v>
      </c>
      <c r="P27" s="54">
        <v>160946</v>
      </c>
      <c r="Q27" s="55">
        <v>1609.46</v>
      </c>
      <c r="R27" t="str">
        <f t="shared" si="0"/>
        <v>201702</v>
      </c>
      <c r="S27" s="14">
        <f>Q27</f>
        <v>1609.46</v>
      </c>
      <c r="T27" s="11" t="s">
        <v>505</v>
      </c>
      <c r="U27" s="12">
        <v>5020209</v>
      </c>
      <c r="V27" s="13" t="s">
        <v>506</v>
      </c>
      <c r="W27" s="65">
        <v>0</v>
      </c>
    </row>
    <row r="28" spans="1:24">
      <c r="A28" s="56" t="s">
        <v>268</v>
      </c>
      <c r="B28" s="56" t="s">
        <v>269</v>
      </c>
      <c r="C28" s="56" t="s">
        <v>270</v>
      </c>
      <c r="D28" s="56" t="s">
        <v>271</v>
      </c>
      <c r="E28" s="56" t="s">
        <v>271</v>
      </c>
      <c r="F28" s="56" t="s">
        <v>272</v>
      </c>
      <c r="G28" s="56" t="s">
        <v>273</v>
      </c>
      <c r="H28" s="56" t="s">
        <v>274</v>
      </c>
      <c r="I28" s="56" t="s">
        <v>301</v>
      </c>
      <c r="J28" s="56" t="s">
        <v>276</v>
      </c>
      <c r="K28" s="56" t="s">
        <v>277</v>
      </c>
      <c r="L28" s="56" t="s">
        <v>301</v>
      </c>
      <c r="M28" s="56" t="s">
        <v>278</v>
      </c>
      <c r="N28" s="56" t="s">
        <v>279</v>
      </c>
      <c r="O28" s="56" t="s">
        <v>277</v>
      </c>
      <c r="P28" s="54">
        <v>363688</v>
      </c>
      <c r="Q28" s="55">
        <v>-3636.88</v>
      </c>
      <c r="R28" t="str">
        <f t="shared" si="0"/>
        <v>201702</v>
      </c>
      <c r="S28" s="14">
        <f>-Q28</f>
        <v>3636.88</v>
      </c>
      <c r="T28" s="11" t="s">
        <v>58</v>
      </c>
      <c r="U28" s="12">
        <v>5030102</v>
      </c>
      <c r="V28" s="13" t="s">
        <v>59</v>
      </c>
      <c r="W28" s="65">
        <v>-104015.44</v>
      </c>
    </row>
    <row r="29" spans="1:24">
      <c r="A29" s="56" t="s">
        <v>268</v>
      </c>
      <c r="B29" s="56" t="s">
        <v>269</v>
      </c>
      <c r="C29" s="56" t="s">
        <v>270</v>
      </c>
      <c r="D29" s="56" t="s">
        <v>271</v>
      </c>
      <c r="E29" s="56" t="s">
        <v>271</v>
      </c>
      <c r="F29" s="56" t="s">
        <v>272</v>
      </c>
      <c r="G29" s="56" t="s">
        <v>273</v>
      </c>
      <c r="H29" s="56" t="s">
        <v>274</v>
      </c>
      <c r="I29" s="56" t="s">
        <v>302</v>
      </c>
      <c r="J29" s="56" t="s">
        <v>276</v>
      </c>
      <c r="K29" s="56" t="s">
        <v>277</v>
      </c>
      <c r="L29" s="56" t="s">
        <v>302</v>
      </c>
      <c r="M29" s="56" t="s">
        <v>278</v>
      </c>
      <c r="N29" s="56" t="s">
        <v>277</v>
      </c>
      <c r="O29" s="56" t="s">
        <v>277</v>
      </c>
      <c r="P29" s="54">
        <v>206616</v>
      </c>
      <c r="Q29" s="55">
        <v>2066.16</v>
      </c>
      <c r="R29" t="str">
        <f t="shared" si="0"/>
        <v>201702</v>
      </c>
      <c r="S29" s="14">
        <f>Q29</f>
        <v>2066.16</v>
      </c>
    </row>
    <row r="30" spans="1:24">
      <c r="A30" s="56" t="s">
        <v>268</v>
      </c>
      <c r="B30" s="56" t="s">
        <v>269</v>
      </c>
      <c r="C30" s="56" t="s">
        <v>270</v>
      </c>
      <c r="D30" s="56" t="s">
        <v>271</v>
      </c>
      <c r="E30" s="56" t="s">
        <v>271</v>
      </c>
      <c r="F30" s="56" t="s">
        <v>272</v>
      </c>
      <c r="G30" s="56" t="s">
        <v>273</v>
      </c>
      <c r="H30" s="56" t="s">
        <v>274</v>
      </c>
      <c r="I30" s="56" t="s">
        <v>302</v>
      </c>
      <c r="J30" s="56" t="s">
        <v>276</v>
      </c>
      <c r="K30" s="56" t="s">
        <v>277</v>
      </c>
      <c r="L30" s="56" t="s">
        <v>302</v>
      </c>
      <c r="M30" s="56" t="s">
        <v>278</v>
      </c>
      <c r="N30" s="56" t="s">
        <v>277</v>
      </c>
      <c r="O30" s="56" t="s">
        <v>277</v>
      </c>
      <c r="P30" s="54">
        <v>32</v>
      </c>
      <c r="Q30" s="55">
        <v>0.32</v>
      </c>
      <c r="R30" t="str">
        <f t="shared" si="0"/>
        <v>201702</v>
      </c>
      <c r="S30" s="14">
        <f>Q30</f>
        <v>0.32</v>
      </c>
    </row>
    <row r="31" spans="1:24">
      <c r="A31" s="56" t="s">
        <v>268</v>
      </c>
      <c r="B31" s="56" t="s">
        <v>269</v>
      </c>
      <c r="C31" s="56" t="s">
        <v>270</v>
      </c>
      <c r="D31" s="56" t="s">
        <v>271</v>
      </c>
      <c r="E31" s="56" t="s">
        <v>271</v>
      </c>
      <c r="F31" s="56" t="s">
        <v>272</v>
      </c>
      <c r="G31" s="56" t="s">
        <v>273</v>
      </c>
      <c r="H31" s="56" t="s">
        <v>274</v>
      </c>
      <c r="I31" s="56" t="s">
        <v>303</v>
      </c>
      <c r="J31" s="56" t="s">
        <v>276</v>
      </c>
      <c r="K31" s="56" t="s">
        <v>277</v>
      </c>
      <c r="L31" s="56" t="s">
        <v>303</v>
      </c>
      <c r="M31" s="56" t="s">
        <v>278</v>
      </c>
      <c r="N31" s="56" t="s">
        <v>277</v>
      </c>
      <c r="O31" s="56" t="s">
        <v>277</v>
      </c>
      <c r="P31" s="54">
        <v>88116</v>
      </c>
      <c r="Q31" s="55">
        <v>881.16</v>
      </c>
      <c r="R31" t="str">
        <f t="shared" si="0"/>
        <v>201702</v>
      </c>
      <c r="S31" s="14">
        <f>Q31</f>
        <v>881.16</v>
      </c>
    </row>
    <row r="32" spans="1:24">
      <c r="A32" s="56" t="s">
        <v>268</v>
      </c>
      <c r="B32" s="56" t="s">
        <v>269</v>
      </c>
      <c r="C32" s="56" t="s">
        <v>270</v>
      </c>
      <c r="D32" s="56" t="s">
        <v>271</v>
      </c>
      <c r="E32" s="56" t="s">
        <v>271</v>
      </c>
      <c r="F32" s="56" t="s">
        <v>272</v>
      </c>
      <c r="G32" s="56" t="s">
        <v>273</v>
      </c>
      <c r="H32" s="56" t="s">
        <v>274</v>
      </c>
      <c r="I32" s="56" t="s">
        <v>303</v>
      </c>
      <c r="J32" s="56" t="s">
        <v>276</v>
      </c>
      <c r="K32" s="56" t="s">
        <v>277</v>
      </c>
      <c r="L32" s="56" t="s">
        <v>303</v>
      </c>
      <c r="M32" s="56" t="s">
        <v>278</v>
      </c>
      <c r="N32" s="56" t="s">
        <v>277</v>
      </c>
      <c r="O32" s="56" t="s">
        <v>277</v>
      </c>
      <c r="P32" s="54">
        <v>27348</v>
      </c>
      <c r="Q32" s="55">
        <v>273.48</v>
      </c>
      <c r="R32" t="str">
        <f t="shared" si="0"/>
        <v>201702</v>
      </c>
      <c r="S32" s="14">
        <f>Q32</f>
        <v>273.48</v>
      </c>
    </row>
    <row r="33" spans="1:19">
      <c r="A33" s="56" t="s">
        <v>268</v>
      </c>
      <c r="B33" s="56" t="s">
        <v>269</v>
      </c>
      <c r="C33" s="56" t="s">
        <v>270</v>
      </c>
      <c r="D33" s="56" t="s">
        <v>271</v>
      </c>
      <c r="E33" s="56" t="s">
        <v>271</v>
      </c>
      <c r="F33" s="56" t="s">
        <v>272</v>
      </c>
      <c r="G33" s="56" t="s">
        <v>273</v>
      </c>
      <c r="H33" s="56" t="s">
        <v>274</v>
      </c>
      <c r="I33" s="56" t="s">
        <v>303</v>
      </c>
      <c r="J33" s="56" t="s">
        <v>276</v>
      </c>
      <c r="K33" s="56" t="s">
        <v>277</v>
      </c>
      <c r="L33" s="56" t="s">
        <v>303</v>
      </c>
      <c r="M33" s="56" t="s">
        <v>278</v>
      </c>
      <c r="N33" s="56" t="s">
        <v>279</v>
      </c>
      <c r="O33" s="56" t="s">
        <v>277</v>
      </c>
      <c r="P33" s="54">
        <v>9849371</v>
      </c>
      <c r="Q33" s="55">
        <v>0</v>
      </c>
      <c r="R33" s="56" t="s">
        <v>304</v>
      </c>
      <c r="S33" s="14">
        <f>-Q33</f>
        <v>0</v>
      </c>
    </row>
    <row r="34" spans="1:19">
      <c r="A34" s="56" t="s">
        <v>268</v>
      </c>
      <c r="B34" s="56" t="s">
        <v>269</v>
      </c>
      <c r="C34" s="56" t="s">
        <v>270</v>
      </c>
      <c r="D34" s="56" t="s">
        <v>271</v>
      </c>
      <c r="E34" s="56" t="s">
        <v>271</v>
      </c>
      <c r="F34" s="56" t="s">
        <v>272</v>
      </c>
      <c r="G34" s="56" t="s">
        <v>273</v>
      </c>
      <c r="H34" s="56" t="s">
        <v>274</v>
      </c>
      <c r="I34" s="56" t="s">
        <v>305</v>
      </c>
      <c r="J34" s="56" t="s">
        <v>276</v>
      </c>
      <c r="K34" s="56" t="s">
        <v>277</v>
      </c>
      <c r="L34" s="56" t="s">
        <v>305</v>
      </c>
      <c r="M34" s="56" t="s">
        <v>278</v>
      </c>
      <c r="N34" s="56" t="s">
        <v>277</v>
      </c>
      <c r="O34" s="56" t="s">
        <v>277</v>
      </c>
      <c r="P34" s="54">
        <v>113615</v>
      </c>
      <c r="Q34" s="55">
        <v>1136.1500000000001</v>
      </c>
      <c r="R34" t="str">
        <f t="shared" si="0"/>
        <v>201702</v>
      </c>
      <c r="S34" s="14">
        <f>Q34</f>
        <v>1136.1500000000001</v>
      </c>
    </row>
    <row r="35" spans="1:19">
      <c r="A35" s="56" t="s">
        <v>268</v>
      </c>
      <c r="B35" s="56" t="s">
        <v>269</v>
      </c>
      <c r="C35" s="56" t="s">
        <v>270</v>
      </c>
      <c r="D35" s="56" t="s">
        <v>271</v>
      </c>
      <c r="E35" s="56" t="s">
        <v>271</v>
      </c>
      <c r="F35" s="56" t="s">
        <v>272</v>
      </c>
      <c r="G35" s="56" t="s">
        <v>273</v>
      </c>
      <c r="H35" s="56" t="s">
        <v>274</v>
      </c>
      <c r="I35" s="56" t="s">
        <v>306</v>
      </c>
      <c r="J35" s="56" t="s">
        <v>276</v>
      </c>
      <c r="K35" s="56" t="s">
        <v>277</v>
      </c>
      <c r="L35" s="56" t="s">
        <v>306</v>
      </c>
      <c r="M35" s="56" t="s">
        <v>278</v>
      </c>
      <c r="N35" s="56" t="s">
        <v>279</v>
      </c>
      <c r="O35" s="56" t="s">
        <v>277</v>
      </c>
      <c r="P35" s="54">
        <v>4384</v>
      </c>
      <c r="Q35" s="55">
        <v>-43.84</v>
      </c>
      <c r="R35" t="str">
        <f t="shared" si="0"/>
        <v>201702</v>
      </c>
      <c r="S35" s="14">
        <f>-Q35</f>
        <v>43.84</v>
      </c>
    </row>
    <row r="36" spans="1:19">
      <c r="A36" s="56" t="s">
        <v>268</v>
      </c>
      <c r="B36" s="56" t="s">
        <v>269</v>
      </c>
      <c r="C36" s="56" t="s">
        <v>270</v>
      </c>
      <c r="D36" s="56" t="s">
        <v>271</v>
      </c>
      <c r="E36" s="56" t="s">
        <v>271</v>
      </c>
      <c r="F36" s="56" t="s">
        <v>272</v>
      </c>
      <c r="G36" s="56" t="s">
        <v>273</v>
      </c>
      <c r="H36" s="56" t="s">
        <v>274</v>
      </c>
      <c r="I36" s="56" t="s">
        <v>307</v>
      </c>
      <c r="J36" s="56" t="s">
        <v>276</v>
      </c>
      <c r="K36" s="56" t="s">
        <v>277</v>
      </c>
      <c r="L36" s="56" t="s">
        <v>307</v>
      </c>
      <c r="M36" s="56" t="s">
        <v>278</v>
      </c>
      <c r="N36" s="56" t="s">
        <v>279</v>
      </c>
      <c r="O36" s="56" t="s">
        <v>277</v>
      </c>
      <c r="P36" s="54">
        <v>9884</v>
      </c>
      <c r="Q36" s="55">
        <v>-98.84</v>
      </c>
      <c r="R36" t="str">
        <f t="shared" si="0"/>
        <v>201702</v>
      </c>
      <c r="S36" s="14">
        <f>-Q36</f>
        <v>98.84</v>
      </c>
    </row>
    <row r="37" spans="1:19">
      <c r="A37" s="56" t="s">
        <v>268</v>
      </c>
      <c r="B37" s="56" t="s">
        <v>269</v>
      </c>
      <c r="C37" s="56" t="s">
        <v>270</v>
      </c>
      <c r="D37" s="56" t="s">
        <v>271</v>
      </c>
      <c r="E37" s="56" t="s">
        <v>271</v>
      </c>
      <c r="F37" s="56" t="s">
        <v>272</v>
      </c>
      <c r="G37" s="56" t="s">
        <v>273</v>
      </c>
      <c r="H37" s="56" t="s">
        <v>274</v>
      </c>
      <c r="I37" s="56" t="s">
        <v>307</v>
      </c>
      <c r="J37" s="56" t="s">
        <v>276</v>
      </c>
      <c r="K37" s="56" t="s">
        <v>277</v>
      </c>
      <c r="L37" s="56" t="s">
        <v>307</v>
      </c>
      <c r="M37" s="56" t="s">
        <v>278</v>
      </c>
      <c r="N37" s="56" t="s">
        <v>277</v>
      </c>
      <c r="O37" s="56" t="s">
        <v>277</v>
      </c>
      <c r="P37" s="54">
        <v>9849371</v>
      </c>
      <c r="Q37" s="55">
        <v>0</v>
      </c>
      <c r="R37" s="56" t="s">
        <v>304</v>
      </c>
      <c r="S37" s="14">
        <f>Q37</f>
        <v>0</v>
      </c>
    </row>
    <row r="38" spans="1:19">
      <c r="A38" s="56" t="s">
        <v>268</v>
      </c>
      <c r="B38" s="56" t="s">
        <v>269</v>
      </c>
      <c r="C38" s="56" t="s">
        <v>270</v>
      </c>
      <c r="D38" s="56" t="s">
        <v>271</v>
      </c>
      <c r="E38" s="56" t="s">
        <v>271</v>
      </c>
      <c r="F38" s="56" t="s">
        <v>272</v>
      </c>
      <c r="G38" s="56" t="s">
        <v>273</v>
      </c>
      <c r="H38" s="56" t="s">
        <v>274</v>
      </c>
      <c r="I38" s="56" t="s">
        <v>307</v>
      </c>
      <c r="J38" s="56" t="s">
        <v>276</v>
      </c>
      <c r="K38" s="56" t="s">
        <v>277</v>
      </c>
      <c r="L38" s="56" t="s">
        <v>307</v>
      </c>
      <c r="M38" s="56" t="s">
        <v>278</v>
      </c>
      <c r="N38" s="56" t="s">
        <v>279</v>
      </c>
      <c r="O38" s="56" t="s">
        <v>277</v>
      </c>
      <c r="P38" s="54">
        <v>107384</v>
      </c>
      <c r="Q38" s="55">
        <v>-1073.8399999999999</v>
      </c>
      <c r="R38" t="str">
        <f t="shared" si="0"/>
        <v>201702</v>
      </c>
      <c r="S38" s="14">
        <f>-Q38</f>
        <v>1073.8399999999999</v>
      </c>
    </row>
    <row r="39" spans="1:19">
      <c r="A39" s="56" t="s">
        <v>268</v>
      </c>
      <c r="B39" s="56" t="s">
        <v>269</v>
      </c>
      <c r="C39" s="56" t="s">
        <v>270</v>
      </c>
      <c r="D39" s="56" t="s">
        <v>271</v>
      </c>
      <c r="E39" s="56" t="s">
        <v>271</v>
      </c>
      <c r="F39" s="56" t="s">
        <v>272</v>
      </c>
      <c r="G39" s="56" t="s">
        <v>273</v>
      </c>
      <c r="H39" s="56" t="s">
        <v>274</v>
      </c>
      <c r="I39" s="56" t="s">
        <v>308</v>
      </c>
      <c r="J39" s="56" t="s">
        <v>276</v>
      </c>
      <c r="K39" s="56" t="s">
        <v>277</v>
      </c>
      <c r="L39" s="56" t="s">
        <v>308</v>
      </c>
      <c r="M39" s="56" t="s">
        <v>278</v>
      </c>
      <c r="N39" s="56" t="s">
        <v>277</v>
      </c>
      <c r="O39" s="56" t="s">
        <v>277</v>
      </c>
      <c r="P39" s="54">
        <v>233581</v>
      </c>
      <c r="Q39" s="55">
        <v>2335.81</v>
      </c>
      <c r="R39" t="str">
        <f t="shared" si="0"/>
        <v>201702</v>
      </c>
      <c r="S39" s="14">
        <f>Q39</f>
        <v>2335.81</v>
      </c>
    </row>
    <row r="40" spans="1:19">
      <c r="A40" s="56" t="s">
        <v>268</v>
      </c>
      <c r="B40" s="56" t="s">
        <v>269</v>
      </c>
      <c r="C40" s="56" t="s">
        <v>270</v>
      </c>
      <c r="D40" s="56" t="s">
        <v>271</v>
      </c>
      <c r="E40" s="56" t="s">
        <v>271</v>
      </c>
      <c r="F40" s="56" t="s">
        <v>272</v>
      </c>
      <c r="G40" s="56" t="s">
        <v>273</v>
      </c>
      <c r="H40" s="56" t="s">
        <v>274</v>
      </c>
      <c r="I40" s="56" t="s">
        <v>309</v>
      </c>
      <c r="J40" s="56" t="s">
        <v>276</v>
      </c>
      <c r="K40" s="56" t="s">
        <v>277</v>
      </c>
      <c r="L40" s="56" t="s">
        <v>309</v>
      </c>
      <c r="M40" s="56" t="s">
        <v>278</v>
      </c>
      <c r="N40" s="56" t="s">
        <v>277</v>
      </c>
      <c r="O40" s="56" t="s">
        <v>277</v>
      </c>
      <c r="P40" s="54">
        <v>81963</v>
      </c>
      <c r="Q40" s="55">
        <v>819.63</v>
      </c>
      <c r="R40" t="str">
        <f t="shared" si="0"/>
        <v>201702</v>
      </c>
      <c r="S40" s="14">
        <f>Q40</f>
        <v>819.63</v>
      </c>
    </row>
    <row r="41" spans="1:19">
      <c r="A41" s="56" t="s">
        <v>268</v>
      </c>
      <c r="B41" s="56" t="s">
        <v>269</v>
      </c>
      <c r="C41" s="56" t="s">
        <v>270</v>
      </c>
      <c r="D41" s="56" t="s">
        <v>271</v>
      </c>
      <c r="E41" s="56" t="s">
        <v>271</v>
      </c>
      <c r="F41" s="56" t="s">
        <v>272</v>
      </c>
      <c r="G41" s="56" t="s">
        <v>273</v>
      </c>
      <c r="H41" s="56" t="s">
        <v>274</v>
      </c>
      <c r="I41" s="56" t="s">
        <v>310</v>
      </c>
      <c r="J41" s="56" t="s">
        <v>276</v>
      </c>
      <c r="K41" s="56" t="s">
        <v>277</v>
      </c>
      <c r="L41" s="56" t="s">
        <v>310</v>
      </c>
      <c r="M41" s="56" t="s">
        <v>278</v>
      </c>
      <c r="N41" s="56" t="s">
        <v>277</v>
      </c>
      <c r="O41" s="56" t="s">
        <v>277</v>
      </c>
      <c r="P41" s="54">
        <v>224617</v>
      </c>
      <c r="Q41" s="55">
        <v>2246.17</v>
      </c>
      <c r="R41" t="str">
        <f t="shared" si="0"/>
        <v>201702</v>
      </c>
      <c r="S41" s="14">
        <f>Q41</f>
        <v>2246.17</v>
      </c>
    </row>
    <row r="42" spans="1:19">
      <c r="A42" s="56" t="s">
        <v>268</v>
      </c>
      <c r="B42" s="56" t="s">
        <v>269</v>
      </c>
      <c r="C42" s="56" t="s">
        <v>270</v>
      </c>
      <c r="D42" s="56" t="s">
        <v>271</v>
      </c>
      <c r="E42" s="56" t="s">
        <v>271</v>
      </c>
      <c r="F42" s="56" t="s">
        <v>272</v>
      </c>
      <c r="G42" s="56" t="s">
        <v>273</v>
      </c>
      <c r="H42" s="56" t="s">
        <v>274</v>
      </c>
      <c r="I42" s="56" t="s">
        <v>310</v>
      </c>
      <c r="J42" s="56" t="s">
        <v>276</v>
      </c>
      <c r="K42" s="56" t="s">
        <v>277</v>
      </c>
      <c r="L42" s="56" t="s">
        <v>310</v>
      </c>
      <c r="M42" s="56" t="s">
        <v>278</v>
      </c>
      <c r="N42" s="56" t="s">
        <v>279</v>
      </c>
      <c r="O42" s="56" t="s">
        <v>277</v>
      </c>
      <c r="P42" s="54">
        <v>415884</v>
      </c>
      <c r="Q42" s="55">
        <v>-4158.84</v>
      </c>
      <c r="R42" t="str">
        <f t="shared" si="0"/>
        <v>201702</v>
      </c>
      <c r="S42" s="14">
        <f>-Q42</f>
        <v>4158.84</v>
      </c>
    </row>
    <row r="43" spans="1:19">
      <c r="A43" s="56" t="s">
        <v>268</v>
      </c>
      <c r="B43" s="56" t="s">
        <v>269</v>
      </c>
      <c r="C43" s="56" t="s">
        <v>270</v>
      </c>
      <c r="D43" s="56" t="s">
        <v>271</v>
      </c>
      <c r="E43" s="56" t="s">
        <v>271</v>
      </c>
      <c r="F43" s="56" t="s">
        <v>272</v>
      </c>
      <c r="G43" s="56" t="s">
        <v>273</v>
      </c>
      <c r="H43" s="56" t="s">
        <v>274</v>
      </c>
      <c r="I43" s="56" t="s">
        <v>311</v>
      </c>
      <c r="J43" s="56" t="s">
        <v>276</v>
      </c>
      <c r="K43" s="56" t="s">
        <v>277</v>
      </c>
      <c r="L43" s="56" t="s">
        <v>311</v>
      </c>
      <c r="M43" s="56" t="s">
        <v>278</v>
      </c>
      <c r="N43" s="56" t="s">
        <v>277</v>
      </c>
      <c r="O43" s="56" t="s">
        <v>277</v>
      </c>
      <c r="P43" s="54">
        <v>59632</v>
      </c>
      <c r="Q43" s="55">
        <v>596.32000000000005</v>
      </c>
      <c r="R43" t="str">
        <f t="shared" si="0"/>
        <v>201702</v>
      </c>
      <c r="S43" s="14">
        <f>Q43</f>
        <v>596.32000000000005</v>
      </c>
    </row>
    <row r="44" spans="1:19">
      <c r="A44" s="56" t="s">
        <v>268</v>
      </c>
      <c r="B44" s="56" t="s">
        <v>269</v>
      </c>
      <c r="C44" s="56" t="s">
        <v>270</v>
      </c>
      <c r="D44" s="56" t="s">
        <v>271</v>
      </c>
      <c r="E44" s="56" t="s">
        <v>271</v>
      </c>
      <c r="F44" s="56" t="s">
        <v>272</v>
      </c>
      <c r="G44" s="56" t="s">
        <v>273</v>
      </c>
      <c r="H44" s="56" t="s">
        <v>274</v>
      </c>
      <c r="I44" s="56" t="s">
        <v>311</v>
      </c>
      <c r="J44" s="56" t="s">
        <v>276</v>
      </c>
      <c r="K44" s="56" t="s">
        <v>277</v>
      </c>
      <c r="L44" s="56" t="s">
        <v>311</v>
      </c>
      <c r="M44" s="56" t="s">
        <v>278</v>
      </c>
      <c r="N44" s="56" t="s">
        <v>279</v>
      </c>
      <c r="O44" s="56" t="s">
        <v>277</v>
      </c>
      <c r="P44" s="54">
        <v>49309395</v>
      </c>
      <c r="Q44" s="52">
        <v>-493093.95</v>
      </c>
      <c r="R44" t="str">
        <f t="shared" si="0"/>
        <v>201702</v>
      </c>
      <c r="S44" s="14">
        <f>-Q44</f>
        <v>493093.95</v>
      </c>
    </row>
    <row r="45" spans="1:19">
      <c r="A45" s="56" t="s">
        <v>268</v>
      </c>
      <c r="B45" s="56" t="s">
        <v>269</v>
      </c>
      <c r="C45" s="56" t="s">
        <v>270</v>
      </c>
      <c r="D45" s="56" t="s">
        <v>271</v>
      </c>
      <c r="E45" s="56" t="s">
        <v>271</v>
      </c>
      <c r="F45" s="56" t="s">
        <v>272</v>
      </c>
      <c r="G45" s="56" t="s">
        <v>273</v>
      </c>
      <c r="H45" s="56" t="s">
        <v>274</v>
      </c>
      <c r="I45" s="56" t="s">
        <v>312</v>
      </c>
      <c r="J45" s="56" t="s">
        <v>276</v>
      </c>
      <c r="K45" s="56" t="s">
        <v>277</v>
      </c>
      <c r="L45" s="56" t="s">
        <v>312</v>
      </c>
      <c r="M45" s="56" t="s">
        <v>278</v>
      </c>
      <c r="N45" s="56" t="s">
        <v>277</v>
      </c>
      <c r="O45" s="56" t="s">
        <v>277</v>
      </c>
      <c r="P45" s="54">
        <v>41165</v>
      </c>
      <c r="Q45" s="55">
        <v>411.65</v>
      </c>
      <c r="R45" t="str">
        <f t="shared" si="0"/>
        <v>201703</v>
      </c>
      <c r="S45" s="14">
        <f>Q45</f>
        <v>411.65</v>
      </c>
    </row>
    <row r="46" spans="1:19">
      <c r="A46" s="56" t="s">
        <v>268</v>
      </c>
      <c r="B46" s="56" t="s">
        <v>269</v>
      </c>
      <c r="C46" s="56" t="s">
        <v>270</v>
      </c>
      <c r="D46" s="56" t="s">
        <v>271</v>
      </c>
      <c r="E46" s="56" t="s">
        <v>271</v>
      </c>
      <c r="F46" s="56" t="s">
        <v>272</v>
      </c>
      <c r="G46" s="56" t="s">
        <v>273</v>
      </c>
      <c r="H46" s="56" t="s">
        <v>274</v>
      </c>
      <c r="I46" s="56" t="s">
        <v>312</v>
      </c>
      <c r="J46" s="56" t="s">
        <v>276</v>
      </c>
      <c r="K46" s="56" t="s">
        <v>277</v>
      </c>
      <c r="L46" s="56" t="s">
        <v>312</v>
      </c>
      <c r="M46" s="56" t="s">
        <v>278</v>
      </c>
      <c r="N46" s="56" t="s">
        <v>277</v>
      </c>
      <c r="O46" s="56" t="s">
        <v>277</v>
      </c>
      <c r="P46" s="54">
        <v>62691</v>
      </c>
      <c r="Q46" s="55">
        <v>626.91</v>
      </c>
      <c r="R46" t="str">
        <f t="shared" si="0"/>
        <v>201703</v>
      </c>
      <c r="S46" s="14">
        <f>Q46</f>
        <v>626.91</v>
      </c>
    </row>
    <row r="47" spans="1:19">
      <c r="A47" s="56" t="s">
        <v>268</v>
      </c>
      <c r="B47" s="56" t="s">
        <v>269</v>
      </c>
      <c r="C47" s="56" t="s">
        <v>270</v>
      </c>
      <c r="D47" s="56" t="s">
        <v>271</v>
      </c>
      <c r="E47" s="56" t="s">
        <v>271</v>
      </c>
      <c r="F47" s="56" t="s">
        <v>272</v>
      </c>
      <c r="G47" s="56" t="s">
        <v>273</v>
      </c>
      <c r="H47" s="56" t="s">
        <v>274</v>
      </c>
      <c r="I47" s="56" t="s">
        <v>313</v>
      </c>
      <c r="J47" s="56" t="s">
        <v>276</v>
      </c>
      <c r="K47" s="56" t="s">
        <v>277</v>
      </c>
      <c r="L47" s="56" t="s">
        <v>313</v>
      </c>
      <c r="M47" s="56" t="s">
        <v>278</v>
      </c>
      <c r="N47" s="56" t="s">
        <v>279</v>
      </c>
      <c r="O47" s="56" t="s">
        <v>277</v>
      </c>
      <c r="P47" s="54">
        <v>61760</v>
      </c>
      <c r="Q47" s="55">
        <v>-617.6</v>
      </c>
      <c r="R47" t="str">
        <f t="shared" si="0"/>
        <v>201703</v>
      </c>
      <c r="S47" s="14">
        <f>-Q47</f>
        <v>617.6</v>
      </c>
    </row>
    <row r="48" spans="1:19">
      <c r="A48" s="56" t="s">
        <v>268</v>
      </c>
      <c r="B48" s="56" t="s">
        <v>269</v>
      </c>
      <c r="C48" s="56" t="s">
        <v>270</v>
      </c>
      <c r="D48" s="56" t="s">
        <v>271</v>
      </c>
      <c r="E48" s="56" t="s">
        <v>271</v>
      </c>
      <c r="F48" s="56" t="s">
        <v>272</v>
      </c>
      <c r="G48" s="56" t="s">
        <v>273</v>
      </c>
      <c r="H48" s="56" t="s">
        <v>274</v>
      </c>
      <c r="I48" s="56" t="s">
        <v>314</v>
      </c>
      <c r="J48" s="56" t="s">
        <v>276</v>
      </c>
      <c r="K48" s="56" t="s">
        <v>277</v>
      </c>
      <c r="L48" s="56" t="s">
        <v>314</v>
      </c>
      <c r="M48" s="56" t="s">
        <v>278</v>
      </c>
      <c r="N48" s="56" t="s">
        <v>277</v>
      </c>
      <c r="O48" s="56" t="s">
        <v>277</v>
      </c>
      <c r="P48" s="54">
        <v>184192</v>
      </c>
      <c r="Q48" s="55">
        <v>1841.92</v>
      </c>
      <c r="R48" t="str">
        <f t="shared" si="0"/>
        <v>201703</v>
      </c>
      <c r="S48" s="14">
        <f>Q48</f>
        <v>1841.92</v>
      </c>
    </row>
    <row r="49" spans="1:19">
      <c r="A49" s="56" t="s">
        <v>268</v>
      </c>
      <c r="B49" s="56" t="s">
        <v>269</v>
      </c>
      <c r="C49" s="56" t="s">
        <v>270</v>
      </c>
      <c r="D49" s="56" t="s">
        <v>271</v>
      </c>
      <c r="E49" s="56" t="s">
        <v>271</v>
      </c>
      <c r="F49" s="56" t="s">
        <v>272</v>
      </c>
      <c r="G49" s="56" t="s">
        <v>273</v>
      </c>
      <c r="H49" s="56" t="s">
        <v>274</v>
      </c>
      <c r="I49" s="56" t="s">
        <v>315</v>
      </c>
      <c r="J49" s="56" t="s">
        <v>276</v>
      </c>
      <c r="K49" s="56" t="s">
        <v>277</v>
      </c>
      <c r="L49" s="56" t="s">
        <v>315</v>
      </c>
      <c r="M49" s="56" t="s">
        <v>278</v>
      </c>
      <c r="N49" s="56" t="s">
        <v>277</v>
      </c>
      <c r="O49" s="56" t="s">
        <v>277</v>
      </c>
      <c r="P49" s="54">
        <v>136039</v>
      </c>
      <c r="Q49" s="55">
        <v>1360.39</v>
      </c>
      <c r="R49" t="str">
        <f t="shared" si="0"/>
        <v>201703</v>
      </c>
      <c r="S49" s="14">
        <f>Q49</f>
        <v>1360.39</v>
      </c>
    </row>
    <row r="50" spans="1:19">
      <c r="A50" s="56" t="s">
        <v>268</v>
      </c>
      <c r="B50" s="56" t="s">
        <v>269</v>
      </c>
      <c r="C50" s="56" t="s">
        <v>270</v>
      </c>
      <c r="D50" s="56" t="s">
        <v>271</v>
      </c>
      <c r="E50" s="56" t="s">
        <v>271</v>
      </c>
      <c r="F50" s="56" t="s">
        <v>272</v>
      </c>
      <c r="G50" s="56" t="s">
        <v>273</v>
      </c>
      <c r="H50" s="56" t="s">
        <v>274</v>
      </c>
      <c r="I50" s="56" t="s">
        <v>316</v>
      </c>
      <c r="J50" s="56" t="s">
        <v>276</v>
      </c>
      <c r="K50" s="56" t="s">
        <v>277</v>
      </c>
      <c r="L50" s="56" t="s">
        <v>316</v>
      </c>
      <c r="M50" s="56" t="s">
        <v>278</v>
      </c>
      <c r="N50" s="56" t="s">
        <v>279</v>
      </c>
      <c r="O50" s="56" t="s">
        <v>277</v>
      </c>
      <c r="P50" s="54">
        <v>105307</v>
      </c>
      <c r="Q50" s="55">
        <v>-1053.07</v>
      </c>
      <c r="R50" t="str">
        <f t="shared" si="0"/>
        <v>201703</v>
      </c>
      <c r="S50" s="14">
        <f>-Q50</f>
        <v>1053.07</v>
      </c>
    </row>
    <row r="51" spans="1:19">
      <c r="A51" s="56" t="s">
        <v>268</v>
      </c>
      <c r="B51" s="56" t="s">
        <v>269</v>
      </c>
      <c r="C51" s="56" t="s">
        <v>270</v>
      </c>
      <c r="D51" s="56" t="s">
        <v>271</v>
      </c>
      <c r="E51" s="56" t="s">
        <v>271</v>
      </c>
      <c r="F51" s="56" t="s">
        <v>272</v>
      </c>
      <c r="G51" s="56" t="s">
        <v>273</v>
      </c>
      <c r="H51" s="56" t="s">
        <v>274</v>
      </c>
      <c r="I51" s="56" t="s">
        <v>316</v>
      </c>
      <c r="J51" s="56" t="s">
        <v>276</v>
      </c>
      <c r="K51" s="56" t="s">
        <v>277</v>
      </c>
      <c r="L51" s="56" t="s">
        <v>316</v>
      </c>
      <c r="M51" s="56" t="s">
        <v>278</v>
      </c>
      <c r="N51" s="56" t="s">
        <v>279</v>
      </c>
      <c r="O51" s="56" t="s">
        <v>277</v>
      </c>
      <c r="P51" s="54">
        <v>54461</v>
      </c>
      <c r="Q51" s="55">
        <v>-544.61</v>
      </c>
      <c r="R51" t="str">
        <f t="shared" si="0"/>
        <v>201703</v>
      </c>
      <c r="S51" s="14">
        <f>-Q51</f>
        <v>544.61</v>
      </c>
    </row>
    <row r="52" spans="1:19">
      <c r="A52" s="56" t="s">
        <v>268</v>
      </c>
      <c r="B52" s="56" t="s">
        <v>269</v>
      </c>
      <c r="C52" s="56" t="s">
        <v>270</v>
      </c>
      <c r="D52" s="56" t="s">
        <v>271</v>
      </c>
      <c r="E52" s="56" t="s">
        <v>271</v>
      </c>
      <c r="F52" s="56" t="s">
        <v>272</v>
      </c>
      <c r="G52" s="56" t="s">
        <v>273</v>
      </c>
      <c r="H52" s="56" t="s">
        <v>274</v>
      </c>
      <c r="I52" s="56" t="s">
        <v>317</v>
      </c>
      <c r="J52" s="56" t="s">
        <v>276</v>
      </c>
      <c r="K52" s="56" t="s">
        <v>277</v>
      </c>
      <c r="L52" s="56" t="s">
        <v>317</v>
      </c>
      <c r="M52" s="56" t="s">
        <v>278</v>
      </c>
      <c r="N52" s="56" t="s">
        <v>279</v>
      </c>
      <c r="O52" s="56" t="s">
        <v>277</v>
      </c>
      <c r="P52" s="54">
        <v>46307</v>
      </c>
      <c r="Q52" s="55">
        <v>-463.07</v>
      </c>
      <c r="R52" t="str">
        <f t="shared" si="0"/>
        <v>201703</v>
      </c>
      <c r="S52" s="14">
        <f>-Q52</f>
        <v>463.07</v>
      </c>
    </row>
    <row r="53" spans="1:19">
      <c r="A53" s="56" t="s">
        <v>268</v>
      </c>
      <c r="B53" s="56" t="s">
        <v>269</v>
      </c>
      <c r="C53" s="56" t="s">
        <v>270</v>
      </c>
      <c r="D53" s="56" t="s">
        <v>271</v>
      </c>
      <c r="E53" s="56" t="s">
        <v>271</v>
      </c>
      <c r="F53" s="56" t="s">
        <v>272</v>
      </c>
      <c r="G53" s="56" t="s">
        <v>273</v>
      </c>
      <c r="H53" s="56" t="s">
        <v>274</v>
      </c>
      <c r="I53" s="56" t="s">
        <v>318</v>
      </c>
      <c r="J53" s="56" t="s">
        <v>276</v>
      </c>
      <c r="K53" s="56" t="s">
        <v>277</v>
      </c>
      <c r="L53" s="56" t="s">
        <v>318</v>
      </c>
      <c r="M53" s="56" t="s">
        <v>278</v>
      </c>
      <c r="N53" s="56" t="s">
        <v>277</v>
      </c>
      <c r="O53" s="56" t="s">
        <v>277</v>
      </c>
      <c r="P53" s="54">
        <v>27192</v>
      </c>
      <c r="Q53" s="55">
        <v>271.92</v>
      </c>
      <c r="R53" t="str">
        <f t="shared" si="0"/>
        <v>201703</v>
      </c>
      <c r="S53" s="14">
        <f>Q53</f>
        <v>271.92</v>
      </c>
    </row>
    <row r="54" spans="1:19">
      <c r="A54" s="56" t="s">
        <v>268</v>
      </c>
      <c r="B54" s="56" t="s">
        <v>269</v>
      </c>
      <c r="C54" s="56" t="s">
        <v>270</v>
      </c>
      <c r="D54" s="56" t="s">
        <v>271</v>
      </c>
      <c r="E54" s="56" t="s">
        <v>271</v>
      </c>
      <c r="F54" s="56" t="s">
        <v>272</v>
      </c>
      <c r="G54" s="56" t="s">
        <v>273</v>
      </c>
      <c r="H54" s="56" t="s">
        <v>274</v>
      </c>
      <c r="I54" s="56" t="s">
        <v>319</v>
      </c>
      <c r="J54" s="56" t="s">
        <v>276</v>
      </c>
      <c r="K54" s="56" t="s">
        <v>277</v>
      </c>
      <c r="L54" s="56" t="s">
        <v>319</v>
      </c>
      <c r="M54" s="56" t="s">
        <v>278</v>
      </c>
      <c r="N54" s="56" t="s">
        <v>279</v>
      </c>
      <c r="O54" s="56" t="s">
        <v>277</v>
      </c>
      <c r="P54" s="54">
        <v>107807</v>
      </c>
      <c r="Q54" s="55">
        <v>-1078.07</v>
      </c>
      <c r="R54" t="str">
        <f t="shared" si="0"/>
        <v>201703</v>
      </c>
      <c r="S54" s="14">
        <f>-Q54</f>
        <v>1078.07</v>
      </c>
    </row>
    <row r="55" spans="1:19">
      <c r="A55" s="56" t="s">
        <v>268</v>
      </c>
      <c r="B55" s="56" t="s">
        <v>269</v>
      </c>
      <c r="C55" s="56" t="s">
        <v>270</v>
      </c>
      <c r="D55" s="56" t="s">
        <v>271</v>
      </c>
      <c r="E55" s="56" t="s">
        <v>271</v>
      </c>
      <c r="F55" s="56" t="s">
        <v>272</v>
      </c>
      <c r="G55" s="56" t="s">
        <v>273</v>
      </c>
      <c r="H55" s="56" t="s">
        <v>274</v>
      </c>
      <c r="I55" s="56" t="s">
        <v>320</v>
      </c>
      <c r="J55" s="56" t="s">
        <v>276</v>
      </c>
      <c r="K55" s="56" t="s">
        <v>277</v>
      </c>
      <c r="L55" s="56" t="s">
        <v>320</v>
      </c>
      <c r="M55" s="56" t="s">
        <v>278</v>
      </c>
      <c r="N55" s="56" t="s">
        <v>277</v>
      </c>
      <c r="O55" s="56" t="s">
        <v>277</v>
      </c>
      <c r="P55" s="54">
        <v>49692</v>
      </c>
      <c r="Q55" s="55">
        <v>496.92</v>
      </c>
      <c r="R55" t="str">
        <f t="shared" si="0"/>
        <v>201703</v>
      </c>
      <c r="S55" s="14">
        <f>Q55</f>
        <v>496.92</v>
      </c>
    </row>
    <row r="56" spans="1:19">
      <c r="A56" s="56" t="s">
        <v>268</v>
      </c>
      <c r="B56" s="56" t="s">
        <v>269</v>
      </c>
      <c r="C56" s="56" t="s">
        <v>270</v>
      </c>
      <c r="D56" s="56" t="s">
        <v>271</v>
      </c>
      <c r="E56" s="56" t="s">
        <v>271</v>
      </c>
      <c r="F56" s="56" t="s">
        <v>272</v>
      </c>
      <c r="G56" s="56" t="s">
        <v>273</v>
      </c>
      <c r="H56" s="56" t="s">
        <v>274</v>
      </c>
      <c r="I56" s="56" t="s">
        <v>321</v>
      </c>
      <c r="J56" s="56" t="s">
        <v>276</v>
      </c>
      <c r="K56" s="56" t="s">
        <v>277</v>
      </c>
      <c r="L56" s="56" t="s">
        <v>321</v>
      </c>
      <c r="M56" s="56" t="s">
        <v>278</v>
      </c>
      <c r="N56" s="56" t="s">
        <v>277</v>
      </c>
      <c r="O56" s="56" t="s">
        <v>277</v>
      </c>
      <c r="P56" s="54">
        <v>72693</v>
      </c>
      <c r="Q56" s="55">
        <v>726.93</v>
      </c>
      <c r="R56" t="str">
        <f t="shared" si="0"/>
        <v>201703</v>
      </c>
      <c r="S56" s="14">
        <f>Q56</f>
        <v>726.93</v>
      </c>
    </row>
    <row r="57" spans="1:19">
      <c r="A57" s="56" t="s">
        <v>268</v>
      </c>
      <c r="B57" s="56" t="s">
        <v>269</v>
      </c>
      <c r="C57" s="56" t="s">
        <v>270</v>
      </c>
      <c r="D57" s="56" t="s">
        <v>271</v>
      </c>
      <c r="E57" s="56" t="s">
        <v>271</v>
      </c>
      <c r="F57" s="56" t="s">
        <v>272</v>
      </c>
      <c r="G57" s="56" t="s">
        <v>273</v>
      </c>
      <c r="H57" s="56" t="s">
        <v>274</v>
      </c>
      <c r="I57" s="56" t="s">
        <v>322</v>
      </c>
      <c r="J57" s="56" t="s">
        <v>276</v>
      </c>
      <c r="K57" s="56" t="s">
        <v>277</v>
      </c>
      <c r="L57" s="56" t="s">
        <v>322</v>
      </c>
      <c r="M57" s="56" t="s">
        <v>278</v>
      </c>
      <c r="N57" s="56" t="s">
        <v>277</v>
      </c>
      <c r="O57" s="56" t="s">
        <v>277</v>
      </c>
      <c r="P57" s="54">
        <v>95692</v>
      </c>
      <c r="Q57" s="55">
        <v>956.92</v>
      </c>
      <c r="R57" t="str">
        <f t="shared" si="0"/>
        <v>201703</v>
      </c>
      <c r="S57" s="14">
        <f>Q57</f>
        <v>956.92</v>
      </c>
    </row>
    <row r="58" spans="1:19">
      <c r="A58" s="56" t="s">
        <v>268</v>
      </c>
      <c r="B58" s="56" t="s">
        <v>269</v>
      </c>
      <c r="C58" s="56" t="s">
        <v>270</v>
      </c>
      <c r="D58" s="56" t="s">
        <v>271</v>
      </c>
      <c r="E58" s="56" t="s">
        <v>271</v>
      </c>
      <c r="F58" s="56" t="s">
        <v>272</v>
      </c>
      <c r="G58" s="56" t="s">
        <v>273</v>
      </c>
      <c r="H58" s="56" t="s">
        <v>274</v>
      </c>
      <c r="I58" s="56" t="s">
        <v>323</v>
      </c>
      <c r="J58" s="56" t="s">
        <v>276</v>
      </c>
      <c r="K58" s="56" t="s">
        <v>277</v>
      </c>
      <c r="L58" s="56" t="s">
        <v>323</v>
      </c>
      <c r="M58" s="56" t="s">
        <v>278</v>
      </c>
      <c r="N58" s="56" t="s">
        <v>279</v>
      </c>
      <c r="O58" s="56" t="s">
        <v>277</v>
      </c>
      <c r="P58" s="54">
        <v>181308</v>
      </c>
      <c r="Q58" s="55">
        <v>-1813.08</v>
      </c>
      <c r="R58" t="str">
        <f t="shared" si="0"/>
        <v>201703</v>
      </c>
      <c r="S58" s="14">
        <f>-Q58</f>
        <v>1813.08</v>
      </c>
    </row>
    <row r="59" spans="1:19">
      <c r="A59" s="56" t="s">
        <v>268</v>
      </c>
      <c r="B59" s="56" t="s">
        <v>269</v>
      </c>
      <c r="C59" s="56" t="s">
        <v>270</v>
      </c>
      <c r="D59" s="56" t="s">
        <v>271</v>
      </c>
      <c r="E59" s="56" t="s">
        <v>271</v>
      </c>
      <c r="F59" s="56" t="s">
        <v>272</v>
      </c>
      <c r="G59" s="56" t="s">
        <v>273</v>
      </c>
      <c r="H59" s="56" t="s">
        <v>274</v>
      </c>
      <c r="I59" s="56" t="s">
        <v>324</v>
      </c>
      <c r="J59" s="56" t="s">
        <v>276</v>
      </c>
      <c r="K59" s="56" t="s">
        <v>277</v>
      </c>
      <c r="L59" s="56" t="s">
        <v>324</v>
      </c>
      <c r="M59" s="56" t="s">
        <v>278</v>
      </c>
      <c r="N59" s="56" t="s">
        <v>277</v>
      </c>
      <c r="O59" s="56" t="s">
        <v>277</v>
      </c>
      <c r="P59" s="54">
        <v>214192</v>
      </c>
      <c r="Q59" s="55">
        <v>2141.92</v>
      </c>
      <c r="R59" t="str">
        <f t="shared" si="0"/>
        <v>201703</v>
      </c>
      <c r="S59" s="14">
        <f>Q59</f>
        <v>2141.92</v>
      </c>
    </row>
    <row r="60" spans="1:19">
      <c r="A60" s="56" t="s">
        <v>268</v>
      </c>
      <c r="B60" s="56" t="s">
        <v>269</v>
      </c>
      <c r="C60" s="56" t="s">
        <v>270</v>
      </c>
      <c r="D60" s="56" t="s">
        <v>271</v>
      </c>
      <c r="E60" s="56" t="s">
        <v>271</v>
      </c>
      <c r="F60" s="56" t="s">
        <v>272</v>
      </c>
      <c r="G60" s="56" t="s">
        <v>273</v>
      </c>
      <c r="H60" s="56" t="s">
        <v>274</v>
      </c>
      <c r="I60" s="56" t="s">
        <v>324</v>
      </c>
      <c r="J60" s="56" t="s">
        <v>276</v>
      </c>
      <c r="K60" s="56" t="s">
        <v>277</v>
      </c>
      <c r="L60" s="56" t="s">
        <v>324</v>
      </c>
      <c r="M60" s="56" t="s">
        <v>278</v>
      </c>
      <c r="N60" s="56" t="s">
        <v>279</v>
      </c>
      <c r="O60" s="56" t="s">
        <v>277</v>
      </c>
      <c r="P60" s="54">
        <v>57078</v>
      </c>
      <c r="Q60" s="55">
        <v>-570.78</v>
      </c>
      <c r="R60" t="str">
        <f t="shared" si="0"/>
        <v>201703</v>
      </c>
      <c r="S60" s="14">
        <f>-Q60</f>
        <v>570.78</v>
      </c>
    </row>
    <row r="61" spans="1:19">
      <c r="A61" s="56" t="s">
        <v>268</v>
      </c>
      <c r="B61" s="56" t="s">
        <v>269</v>
      </c>
      <c r="C61" s="56" t="s">
        <v>270</v>
      </c>
      <c r="D61" s="56" t="s">
        <v>271</v>
      </c>
      <c r="E61" s="56" t="s">
        <v>271</v>
      </c>
      <c r="F61" s="56" t="s">
        <v>272</v>
      </c>
      <c r="G61" s="56" t="s">
        <v>273</v>
      </c>
      <c r="H61" s="56" t="s">
        <v>274</v>
      </c>
      <c r="I61" s="56" t="s">
        <v>325</v>
      </c>
      <c r="J61" s="56" t="s">
        <v>276</v>
      </c>
      <c r="K61" s="56" t="s">
        <v>277</v>
      </c>
      <c r="L61" s="56" t="s">
        <v>325</v>
      </c>
      <c r="M61" s="56" t="s">
        <v>278</v>
      </c>
      <c r="N61" s="56" t="s">
        <v>277</v>
      </c>
      <c r="O61" s="56" t="s">
        <v>277</v>
      </c>
      <c r="P61" s="54">
        <v>114156</v>
      </c>
      <c r="Q61" s="55">
        <v>1141.56</v>
      </c>
      <c r="R61" t="str">
        <f t="shared" si="0"/>
        <v>201703</v>
      </c>
      <c r="S61" s="14">
        <f>Q61</f>
        <v>1141.56</v>
      </c>
    </row>
    <row r="62" spans="1:19">
      <c r="A62" s="56" t="s">
        <v>268</v>
      </c>
      <c r="B62" s="56" t="s">
        <v>269</v>
      </c>
      <c r="C62" s="56" t="s">
        <v>270</v>
      </c>
      <c r="D62" s="56" t="s">
        <v>271</v>
      </c>
      <c r="E62" s="56" t="s">
        <v>271</v>
      </c>
      <c r="F62" s="56" t="s">
        <v>272</v>
      </c>
      <c r="G62" s="56" t="s">
        <v>273</v>
      </c>
      <c r="H62" s="56" t="s">
        <v>274</v>
      </c>
      <c r="I62" s="56" t="s">
        <v>325</v>
      </c>
      <c r="J62" s="56" t="s">
        <v>276</v>
      </c>
      <c r="K62" s="56" t="s">
        <v>277</v>
      </c>
      <c r="L62" s="56" t="s">
        <v>325</v>
      </c>
      <c r="M62" s="56" t="s">
        <v>278</v>
      </c>
      <c r="N62" s="56" t="s">
        <v>279</v>
      </c>
      <c r="O62" s="56" t="s">
        <v>277</v>
      </c>
      <c r="P62" s="54">
        <v>163308</v>
      </c>
      <c r="Q62" s="55">
        <v>-1633.08</v>
      </c>
      <c r="R62" t="str">
        <f t="shared" si="0"/>
        <v>201703</v>
      </c>
      <c r="S62" s="14">
        <f>-Q62</f>
        <v>1633.08</v>
      </c>
    </row>
    <row r="63" spans="1:19">
      <c r="A63" s="56" t="s">
        <v>268</v>
      </c>
      <c r="B63" s="56" t="s">
        <v>269</v>
      </c>
      <c r="C63" s="56" t="s">
        <v>270</v>
      </c>
      <c r="D63" s="56" t="s">
        <v>271</v>
      </c>
      <c r="E63" s="56" t="s">
        <v>271</v>
      </c>
      <c r="F63" s="56" t="s">
        <v>272</v>
      </c>
      <c r="G63" s="56" t="s">
        <v>273</v>
      </c>
      <c r="H63" s="56" t="s">
        <v>274</v>
      </c>
      <c r="I63" s="56" t="s">
        <v>326</v>
      </c>
      <c r="J63" s="56" t="s">
        <v>276</v>
      </c>
      <c r="K63" s="56" t="s">
        <v>277</v>
      </c>
      <c r="L63" s="56" t="s">
        <v>326</v>
      </c>
      <c r="M63" s="56" t="s">
        <v>278</v>
      </c>
      <c r="N63" s="56" t="s">
        <v>279</v>
      </c>
      <c r="O63" s="56" t="s">
        <v>277</v>
      </c>
      <c r="P63" s="54">
        <v>138308</v>
      </c>
      <c r="Q63" s="55">
        <v>-1383.08</v>
      </c>
      <c r="R63" t="str">
        <f t="shared" si="0"/>
        <v>201703</v>
      </c>
      <c r="S63" s="14">
        <f>-Q63</f>
        <v>1383.08</v>
      </c>
    </row>
    <row r="64" spans="1:19">
      <c r="A64" s="56" t="s">
        <v>268</v>
      </c>
      <c r="B64" s="56" t="s">
        <v>269</v>
      </c>
      <c r="C64" s="56" t="s">
        <v>270</v>
      </c>
      <c r="D64" s="56" t="s">
        <v>271</v>
      </c>
      <c r="E64" s="56" t="s">
        <v>271</v>
      </c>
      <c r="F64" s="56" t="s">
        <v>272</v>
      </c>
      <c r="G64" s="56" t="s">
        <v>273</v>
      </c>
      <c r="H64" s="56" t="s">
        <v>274</v>
      </c>
      <c r="I64" s="56" t="s">
        <v>327</v>
      </c>
      <c r="J64" s="56" t="s">
        <v>276</v>
      </c>
      <c r="K64" s="56" t="s">
        <v>277</v>
      </c>
      <c r="L64" s="56" t="s">
        <v>327</v>
      </c>
      <c r="M64" s="56" t="s">
        <v>278</v>
      </c>
      <c r="N64" s="56" t="s">
        <v>277</v>
      </c>
      <c r="O64" s="56" t="s">
        <v>277</v>
      </c>
      <c r="P64" s="54">
        <v>77725</v>
      </c>
      <c r="Q64" s="55">
        <v>777.25</v>
      </c>
      <c r="R64" t="str">
        <f t="shared" si="0"/>
        <v>201703</v>
      </c>
      <c r="S64" s="14">
        <f>Q64</f>
        <v>777.25</v>
      </c>
    </row>
    <row r="65" spans="1:19">
      <c r="A65" s="56" t="s">
        <v>268</v>
      </c>
      <c r="B65" s="56" t="s">
        <v>269</v>
      </c>
      <c r="C65" s="56" t="s">
        <v>270</v>
      </c>
      <c r="D65" s="56" t="s">
        <v>271</v>
      </c>
      <c r="E65" s="56" t="s">
        <v>271</v>
      </c>
      <c r="F65" s="56" t="s">
        <v>272</v>
      </c>
      <c r="G65" s="56" t="s">
        <v>273</v>
      </c>
      <c r="H65" s="56" t="s">
        <v>274</v>
      </c>
      <c r="I65" s="56" t="s">
        <v>328</v>
      </c>
      <c r="J65" s="56" t="s">
        <v>276</v>
      </c>
      <c r="K65" s="56" t="s">
        <v>277</v>
      </c>
      <c r="L65" s="56" t="s">
        <v>328</v>
      </c>
      <c r="M65" s="56" t="s">
        <v>278</v>
      </c>
      <c r="N65" s="56" t="s">
        <v>277</v>
      </c>
      <c r="O65" s="56" t="s">
        <v>277</v>
      </c>
      <c r="P65" s="54">
        <v>209192</v>
      </c>
      <c r="Q65" s="55">
        <v>2091.92</v>
      </c>
      <c r="R65" t="str">
        <f t="shared" si="0"/>
        <v>201703</v>
      </c>
      <c r="S65" s="14">
        <f>Q65</f>
        <v>2091.92</v>
      </c>
    </row>
    <row r="66" spans="1:19">
      <c r="A66" s="56" t="s">
        <v>268</v>
      </c>
      <c r="B66" s="56" t="s">
        <v>269</v>
      </c>
      <c r="C66" s="56" t="s">
        <v>270</v>
      </c>
      <c r="D66" s="56" t="s">
        <v>271</v>
      </c>
      <c r="E66" s="56" t="s">
        <v>271</v>
      </c>
      <c r="F66" s="56" t="s">
        <v>272</v>
      </c>
      <c r="G66" s="56" t="s">
        <v>273</v>
      </c>
      <c r="H66" s="56" t="s">
        <v>274</v>
      </c>
      <c r="I66" s="56" t="s">
        <v>329</v>
      </c>
      <c r="J66" s="56" t="s">
        <v>276</v>
      </c>
      <c r="K66" s="56" t="s">
        <v>277</v>
      </c>
      <c r="L66" s="56" t="s">
        <v>329</v>
      </c>
      <c r="M66" s="56" t="s">
        <v>278</v>
      </c>
      <c r="N66" s="56" t="s">
        <v>277</v>
      </c>
      <c r="O66" s="56" t="s">
        <v>277</v>
      </c>
      <c r="P66" s="54">
        <v>87546</v>
      </c>
      <c r="Q66" s="55">
        <v>875.46</v>
      </c>
      <c r="R66" t="str">
        <f t="shared" si="0"/>
        <v>201703</v>
      </c>
      <c r="S66" s="14">
        <f>Q66</f>
        <v>875.46</v>
      </c>
    </row>
    <row r="67" spans="1:19">
      <c r="A67" s="56" t="s">
        <v>268</v>
      </c>
      <c r="B67" s="56" t="s">
        <v>269</v>
      </c>
      <c r="C67" s="56" t="s">
        <v>270</v>
      </c>
      <c r="D67" s="56" t="s">
        <v>271</v>
      </c>
      <c r="E67" s="56" t="s">
        <v>271</v>
      </c>
      <c r="F67" s="56" t="s">
        <v>272</v>
      </c>
      <c r="G67" s="56" t="s">
        <v>273</v>
      </c>
      <c r="H67" s="56" t="s">
        <v>274</v>
      </c>
      <c r="I67" s="56" t="s">
        <v>330</v>
      </c>
      <c r="J67" s="56" t="s">
        <v>276</v>
      </c>
      <c r="K67" s="56" t="s">
        <v>277</v>
      </c>
      <c r="L67" s="56" t="s">
        <v>330</v>
      </c>
      <c r="M67" s="56" t="s">
        <v>278</v>
      </c>
      <c r="N67" s="56" t="s">
        <v>279</v>
      </c>
      <c r="O67" s="56" t="s">
        <v>277</v>
      </c>
      <c r="P67" s="54">
        <v>121808</v>
      </c>
      <c r="Q67" s="55">
        <v>-1218.08</v>
      </c>
      <c r="R67" t="str">
        <f t="shared" ref="R67:R130" si="1">MID(L67,1,6)</f>
        <v>201703</v>
      </c>
      <c r="S67" s="14">
        <f>-Q67</f>
        <v>1218.08</v>
      </c>
    </row>
    <row r="68" spans="1:19">
      <c r="A68" s="56" t="s">
        <v>268</v>
      </c>
      <c r="B68" s="56" t="s">
        <v>269</v>
      </c>
      <c r="C68" s="56" t="s">
        <v>270</v>
      </c>
      <c r="D68" s="56" t="s">
        <v>271</v>
      </c>
      <c r="E68" s="56" t="s">
        <v>271</v>
      </c>
      <c r="F68" s="56" t="s">
        <v>272</v>
      </c>
      <c r="G68" s="56" t="s">
        <v>273</v>
      </c>
      <c r="H68" s="56" t="s">
        <v>274</v>
      </c>
      <c r="I68" s="56" t="s">
        <v>331</v>
      </c>
      <c r="J68" s="56" t="s">
        <v>276</v>
      </c>
      <c r="K68" s="56" t="s">
        <v>277</v>
      </c>
      <c r="L68" s="56" t="s">
        <v>331</v>
      </c>
      <c r="M68" s="56" t="s">
        <v>278</v>
      </c>
      <c r="N68" s="56" t="s">
        <v>277</v>
      </c>
      <c r="O68" s="56" t="s">
        <v>277</v>
      </c>
      <c r="P68" s="54">
        <v>5807</v>
      </c>
      <c r="Q68" s="55">
        <v>58.07</v>
      </c>
      <c r="R68" t="str">
        <f t="shared" si="1"/>
        <v>201703</v>
      </c>
      <c r="S68" s="14">
        <f>Q68</f>
        <v>58.07</v>
      </c>
    </row>
    <row r="69" spans="1:19">
      <c r="A69" s="56" t="s">
        <v>268</v>
      </c>
      <c r="B69" s="56" t="s">
        <v>269</v>
      </c>
      <c r="C69" s="56" t="s">
        <v>270</v>
      </c>
      <c r="D69" s="56" t="s">
        <v>271</v>
      </c>
      <c r="E69" s="56" t="s">
        <v>271</v>
      </c>
      <c r="F69" s="56" t="s">
        <v>272</v>
      </c>
      <c r="G69" s="56" t="s">
        <v>273</v>
      </c>
      <c r="H69" s="56" t="s">
        <v>274</v>
      </c>
      <c r="I69" s="56" t="s">
        <v>315</v>
      </c>
      <c r="J69" s="56" t="s">
        <v>276</v>
      </c>
      <c r="K69" s="56" t="s">
        <v>277</v>
      </c>
      <c r="L69" s="56" t="s">
        <v>315</v>
      </c>
      <c r="M69" s="56" t="s">
        <v>278</v>
      </c>
      <c r="N69" s="56" t="s">
        <v>277</v>
      </c>
      <c r="O69" s="56" t="s">
        <v>277</v>
      </c>
      <c r="P69" s="54">
        <v>54461</v>
      </c>
      <c r="Q69" s="55">
        <v>544.61</v>
      </c>
      <c r="R69" t="str">
        <f t="shared" si="1"/>
        <v>201703</v>
      </c>
      <c r="S69" s="14">
        <f>Q69</f>
        <v>544.61</v>
      </c>
    </row>
    <row r="70" spans="1:19">
      <c r="A70" s="56" t="s">
        <v>268</v>
      </c>
      <c r="B70" s="56" t="s">
        <v>269</v>
      </c>
      <c r="C70" s="56" t="s">
        <v>270</v>
      </c>
      <c r="D70" s="56" t="s">
        <v>271</v>
      </c>
      <c r="E70" s="56" t="s">
        <v>271</v>
      </c>
      <c r="F70" s="56" t="s">
        <v>272</v>
      </c>
      <c r="G70" s="56" t="s">
        <v>273</v>
      </c>
      <c r="H70" s="56" t="s">
        <v>274</v>
      </c>
      <c r="I70" s="56" t="s">
        <v>332</v>
      </c>
      <c r="J70" s="56" t="s">
        <v>276</v>
      </c>
      <c r="K70" s="56" t="s">
        <v>277</v>
      </c>
      <c r="L70" s="56" t="s">
        <v>332</v>
      </c>
      <c r="M70" s="56" t="s">
        <v>278</v>
      </c>
      <c r="N70" s="56" t="s">
        <v>277</v>
      </c>
      <c r="O70" s="56" t="s">
        <v>277</v>
      </c>
      <c r="P70" s="54">
        <v>169693</v>
      </c>
      <c r="Q70" s="55">
        <v>1696.93</v>
      </c>
      <c r="R70" t="str">
        <f t="shared" si="1"/>
        <v>201704</v>
      </c>
      <c r="S70" s="14">
        <f>Q70</f>
        <v>1696.93</v>
      </c>
    </row>
    <row r="71" spans="1:19">
      <c r="A71" s="56" t="s">
        <v>268</v>
      </c>
      <c r="B71" s="56" t="s">
        <v>269</v>
      </c>
      <c r="C71" s="56" t="s">
        <v>270</v>
      </c>
      <c r="D71" s="56" t="s">
        <v>271</v>
      </c>
      <c r="E71" s="56" t="s">
        <v>271</v>
      </c>
      <c r="F71" s="56" t="s">
        <v>272</v>
      </c>
      <c r="G71" s="56" t="s">
        <v>273</v>
      </c>
      <c r="H71" s="56" t="s">
        <v>274</v>
      </c>
      <c r="I71" s="56" t="s">
        <v>333</v>
      </c>
      <c r="J71" s="56" t="s">
        <v>276</v>
      </c>
      <c r="K71" s="56" t="s">
        <v>277</v>
      </c>
      <c r="L71" s="56" t="s">
        <v>333</v>
      </c>
      <c r="M71" s="56" t="s">
        <v>278</v>
      </c>
      <c r="N71" s="56" t="s">
        <v>277</v>
      </c>
      <c r="O71" s="56" t="s">
        <v>277</v>
      </c>
      <c r="P71" s="54">
        <v>50000000</v>
      </c>
      <c r="Q71" s="52">
        <v>500000</v>
      </c>
      <c r="R71" t="str">
        <f t="shared" si="1"/>
        <v>201704</v>
      </c>
      <c r="S71" s="14">
        <f>Q71</f>
        <v>500000</v>
      </c>
    </row>
    <row r="72" spans="1:19">
      <c r="A72" s="56" t="s">
        <v>268</v>
      </c>
      <c r="B72" s="56" t="s">
        <v>269</v>
      </c>
      <c r="C72" s="56" t="s">
        <v>270</v>
      </c>
      <c r="D72" s="56" t="s">
        <v>271</v>
      </c>
      <c r="E72" s="56" t="s">
        <v>271</v>
      </c>
      <c r="F72" s="56" t="s">
        <v>272</v>
      </c>
      <c r="G72" s="56" t="s">
        <v>273</v>
      </c>
      <c r="H72" s="56" t="s">
        <v>274</v>
      </c>
      <c r="I72" s="56" t="s">
        <v>333</v>
      </c>
      <c r="J72" s="56" t="s">
        <v>276</v>
      </c>
      <c r="K72" s="56" t="s">
        <v>277</v>
      </c>
      <c r="L72" s="56" t="s">
        <v>333</v>
      </c>
      <c r="M72" s="56" t="s">
        <v>278</v>
      </c>
      <c r="N72" s="56" t="s">
        <v>279</v>
      </c>
      <c r="O72" s="56" t="s">
        <v>277</v>
      </c>
      <c r="P72" s="54">
        <v>99808</v>
      </c>
      <c r="Q72" s="55">
        <v>-998.08</v>
      </c>
      <c r="R72" t="str">
        <f t="shared" si="1"/>
        <v>201704</v>
      </c>
      <c r="S72" s="14">
        <f>-Q72</f>
        <v>998.08</v>
      </c>
    </row>
    <row r="73" spans="1:19">
      <c r="A73" s="56" t="s">
        <v>268</v>
      </c>
      <c r="B73" s="56" t="s">
        <v>269</v>
      </c>
      <c r="C73" s="56" t="s">
        <v>270</v>
      </c>
      <c r="D73" s="56" t="s">
        <v>271</v>
      </c>
      <c r="E73" s="56" t="s">
        <v>271</v>
      </c>
      <c r="F73" s="56" t="s">
        <v>272</v>
      </c>
      <c r="G73" s="56" t="s">
        <v>273</v>
      </c>
      <c r="H73" s="56" t="s">
        <v>274</v>
      </c>
      <c r="I73" s="56" t="s">
        <v>334</v>
      </c>
      <c r="J73" s="56" t="s">
        <v>276</v>
      </c>
      <c r="K73" s="56" t="s">
        <v>277</v>
      </c>
      <c r="L73" s="56" t="s">
        <v>334</v>
      </c>
      <c r="M73" s="56" t="s">
        <v>278</v>
      </c>
      <c r="N73" s="56" t="s">
        <v>277</v>
      </c>
      <c r="O73" s="56" t="s">
        <v>277</v>
      </c>
      <c r="P73" s="54">
        <v>103868</v>
      </c>
      <c r="Q73" s="55">
        <v>1038.68</v>
      </c>
      <c r="R73" t="str">
        <f t="shared" si="1"/>
        <v>201704</v>
      </c>
      <c r="S73" s="14">
        <f>Q73</f>
        <v>1038.68</v>
      </c>
    </row>
    <row r="74" spans="1:19">
      <c r="A74" s="56" t="s">
        <v>268</v>
      </c>
      <c r="B74" s="56" t="s">
        <v>269</v>
      </c>
      <c r="C74" s="56" t="s">
        <v>270</v>
      </c>
      <c r="D74" s="56" t="s">
        <v>271</v>
      </c>
      <c r="E74" s="56" t="s">
        <v>271</v>
      </c>
      <c r="F74" s="56" t="s">
        <v>272</v>
      </c>
      <c r="G74" s="56" t="s">
        <v>273</v>
      </c>
      <c r="H74" s="56" t="s">
        <v>274</v>
      </c>
      <c r="I74" s="56" t="s">
        <v>334</v>
      </c>
      <c r="J74" s="56" t="s">
        <v>276</v>
      </c>
      <c r="K74" s="56" t="s">
        <v>277</v>
      </c>
      <c r="L74" s="56" t="s">
        <v>334</v>
      </c>
      <c r="M74" s="56" t="s">
        <v>278</v>
      </c>
      <c r="N74" s="56" t="s">
        <v>277</v>
      </c>
      <c r="O74" s="56" t="s">
        <v>277</v>
      </c>
      <c r="P74" s="54">
        <v>15000000</v>
      </c>
      <c r="Q74" s="58"/>
      <c r="R74" t="str">
        <f t="shared" si="1"/>
        <v>201704</v>
      </c>
      <c r="S74" s="14">
        <f>Q74</f>
        <v>0</v>
      </c>
    </row>
    <row r="75" spans="1:19">
      <c r="A75" s="56" t="s">
        <v>268</v>
      </c>
      <c r="B75" s="56" t="s">
        <v>269</v>
      </c>
      <c r="C75" s="56" t="s">
        <v>270</v>
      </c>
      <c r="D75" s="56" t="s">
        <v>271</v>
      </c>
      <c r="E75" s="56" t="s">
        <v>271</v>
      </c>
      <c r="F75" s="56" t="s">
        <v>272</v>
      </c>
      <c r="G75" s="56" t="s">
        <v>273</v>
      </c>
      <c r="H75" s="56" t="s">
        <v>274</v>
      </c>
      <c r="I75" s="56" t="s">
        <v>334</v>
      </c>
      <c r="J75" s="56" t="s">
        <v>276</v>
      </c>
      <c r="K75" s="56" t="s">
        <v>277</v>
      </c>
      <c r="L75" s="56" t="s">
        <v>334</v>
      </c>
      <c r="M75" s="56" t="s">
        <v>278</v>
      </c>
      <c r="N75" s="56" t="s">
        <v>279</v>
      </c>
      <c r="O75" s="56" t="s">
        <v>277</v>
      </c>
      <c r="P75" s="54">
        <v>50944</v>
      </c>
      <c r="Q75" s="55">
        <v>-509.44</v>
      </c>
      <c r="R75" t="str">
        <f t="shared" si="1"/>
        <v>201704</v>
      </c>
      <c r="S75" s="14">
        <f>-Q75</f>
        <v>509.44</v>
      </c>
    </row>
    <row r="76" spans="1:19">
      <c r="A76" s="56" t="s">
        <v>268</v>
      </c>
      <c r="B76" s="56" t="s">
        <v>269</v>
      </c>
      <c r="C76" s="56" t="s">
        <v>270</v>
      </c>
      <c r="D76" s="56" t="s">
        <v>271</v>
      </c>
      <c r="E76" s="56" t="s">
        <v>271</v>
      </c>
      <c r="F76" s="56" t="s">
        <v>272</v>
      </c>
      <c r="G76" s="56" t="s">
        <v>273</v>
      </c>
      <c r="H76" s="56" t="s">
        <v>274</v>
      </c>
      <c r="I76" s="56" t="s">
        <v>335</v>
      </c>
      <c r="J76" s="56" t="s">
        <v>276</v>
      </c>
      <c r="K76" s="56" t="s">
        <v>277</v>
      </c>
      <c r="L76" s="56" t="s">
        <v>335</v>
      </c>
      <c r="M76" s="56" t="s">
        <v>278</v>
      </c>
      <c r="N76" s="56" t="s">
        <v>277</v>
      </c>
      <c r="O76" s="56" t="s">
        <v>277</v>
      </c>
      <c r="P76" s="54">
        <v>332846</v>
      </c>
      <c r="Q76" s="55">
        <v>3328.46</v>
      </c>
      <c r="R76" t="str">
        <f t="shared" si="1"/>
        <v>201704</v>
      </c>
      <c r="S76" s="14">
        <f>Q76</f>
        <v>3328.46</v>
      </c>
    </row>
    <row r="77" spans="1:19">
      <c r="A77" s="56" t="s">
        <v>268</v>
      </c>
      <c r="B77" s="56" t="s">
        <v>269</v>
      </c>
      <c r="C77" s="56" t="s">
        <v>270</v>
      </c>
      <c r="D77" s="56" t="s">
        <v>271</v>
      </c>
      <c r="E77" s="56" t="s">
        <v>271</v>
      </c>
      <c r="F77" s="56" t="s">
        <v>272</v>
      </c>
      <c r="G77" s="56" t="s">
        <v>273</v>
      </c>
      <c r="H77" s="56" t="s">
        <v>274</v>
      </c>
      <c r="I77" s="56" t="s">
        <v>335</v>
      </c>
      <c r="J77" s="56" t="s">
        <v>276</v>
      </c>
      <c r="K77" s="56" t="s">
        <v>277</v>
      </c>
      <c r="L77" s="56" t="s">
        <v>335</v>
      </c>
      <c r="M77" s="56" t="s">
        <v>278</v>
      </c>
      <c r="N77" s="56" t="s">
        <v>279</v>
      </c>
      <c r="O77" s="56" t="s">
        <v>277</v>
      </c>
      <c r="P77" s="54">
        <v>15000000</v>
      </c>
      <c r="Q77" s="58"/>
      <c r="R77" t="str">
        <f t="shared" si="1"/>
        <v>201704</v>
      </c>
      <c r="S77" s="14">
        <f>-Q77</f>
        <v>0</v>
      </c>
    </row>
    <row r="78" spans="1:19">
      <c r="A78" s="56" t="s">
        <v>268</v>
      </c>
      <c r="B78" s="56" t="s">
        <v>269</v>
      </c>
      <c r="C78" s="56" t="s">
        <v>270</v>
      </c>
      <c r="D78" s="56" t="s">
        <v>271</v>
      </c>
      <c r="E78" s="56" t="s">
        <v>271</v>
      </c>
      <c r="F78" s="56" t="s">
        <v>272</v>
      </c>
      <c r="G78" s="56" t="s">
        <v>273</v>
      </c>
      <c r="H78" s="56" t="s">
        <v>274</v>
      </c>
      <c r="I78" s="56" t="s">
        <v>335</v>
      </c>
      <c r="J78" s="56" t="s">
        <v>276</v>
      </c>
      <c r="K78" s="56" t="s">
        <v>277</v>
      </c>
      <c r="L78" s="56" t="s">
        <v>335</v>
      </c>
      <c r="M78" s="56" t="s">
        <v>278</v>
      </c>
      <c r="N78" s="56" t="s">
        <v>279</v>
      </c>
      <c r="O78" s="56" t="s">
        <v>277</v>
      </c>
      <c r="P78" s="54">
        <v>100402824</v>
      </c>
      <c r="Q78" s="52">
        <v>-1004028.24</v>
      </c>
      <c r="R78" t="str">
        <f t="shared" si="1"/>
        <v>201704</v>
      </c>
      <c r="S78" s="14">
        <f>-Q78</f>
        <v>1004028.24</v>
      </c>
    </row>
    <row r="79" spans="1:19">
      <c r="A79" s="56" t="s">
        <v>268</v>
      </c>
      <c r="B79" s="56" t="s">
        <v>269</v>
      </c>
      <c r="C79" s="56" t="s">
        <v>270</v>
      </c>
      <c r="D79" s="56" t="s">
        <v>271</v>
      </c>
      <c r="E79" s="56" t="s">
        <v>271</v>
      </c>
      <c r="F79" s="56" t="s">
        <v>272</v>
      </c>
      <c r="G79" s="56" t="s">
        <v>273</v>
      </c>
      <c r="H79" s="56" t="s">
        <v>274</v>
      </c>
      <c r="I79" s="56" t="s">
        <v>336</v>
      </c>
      <c r="J79" s="56" t="s">
        <v>276</v>
      </c>
      <c r="K79" s="56" t="s">
        <v>277</v>
      </c>
      <c r="L79" s="56" t="s">
        <v>336</v>
      </c>
      <c r="M79" s="56" t="s">
        <v>278</v>
      </c>
      <c r="N79" s="56" t="s">
        <v>279</v>
      </c>
      <c r="O79" s="56" t="s">
        <v>277</v>
      </c>
      <c r="P79" s="54">
        <v>120621</v>
      </c>
      <c r="Q79" s="55">
        <v>-1206.21</v>
      </c>
      <c r="R79" t="str">
        <f t="shared" si="1"/>
        <v>201704</v>
      </c>
      <c r="S79" s="14">
        <f>-Q79</f>
        <v>1206.21</v>
      </c>
    </row>
    <row r="80" spans="1:19">
      <c r="A80" s="56" t="s">
        <v>268</v>
      </c>
      <c r="B80" s="56" t="s">
        <v>269</v>
      </c>
      <c r="C80" s="56" t="s">
        <v>270</v>
      </c>
      <c r="D80" s="56" t="s">
        <v>271</v>
      </c>
      <c r="E80" s="56" t="s">
        <v>271</v>
      </c>
      <c r="F80" s="56" t="s">
        <v>272</v>
      </c>
      <c r="G80" s="56" t="s">
        <v>273</v>
      </c>
      <c r="H80" s="56" t="s">
        <v>274</v>
      </c>
      <c r="I80" s="56" t="s">
        <v>337</v>
      </c>
      <c r="J80" s="56" t="s">
        <v>276</v>
      </c>
      <c r="K80" s="56" t="s">
        <v>277</v>
      </c>
      <c r="L80" s="56" t="s">
        <v>337</v>
      </c>
      <c r="M80" s="56" t="s">
        <v>278</v>
      </c>
      <c r="N80" s="56" t="s">
        <v>277</v>
      </c>
      <c r="O80" s="56" t="s">
        <v>277</v>
      </c>
      <c r="P80" s="54">
        <v>80380</v>
      </c>
      <c r="Q80" s="55">
        <v>803.8</v>
      </c>
      <c r="R80" t="str">
        <f t="shared" si="1"/>
        <v>201704</v>
      </c>
      <c r="S80" s="14">
        <f>Q80</f>
        <v>803.8</v>
      </c>
    </row>
    <row r="81" spans="1:19">
      <c r="A81" s="56" t="s">
        <v>268</v>
      </c>
      <c r="B81" s="56" t="s">
        <v>269</v>
      </c>
      <c r="C81" s="56" t="s">
        <v>270</v>
      </c>
      <c r="D81" s="56" t="s">
        <v>271</v>
      </c>
      <c r="E81" s="56" t="s">
        <v>271</v>
      </c>
      <c r="F81" s="56" t="s">
        <v>272</v>
      </c>
      <c r="G81" s="56" t="s">
        <v>273</v>
      </c>
      <c r="H81" s="56" t="s">
        <v>274</v>
      </c>
      <c r="I81" s="56" t="s">
        <v>338</v>
      </c>
      <c r="J81" s="56" t="s">
        <v>276</v>
      </c>
      <c r="K81" s="56" t="s">
        <v>277</v>
      </c>
      <c r="L81" s="56" t="s">
        <v>338</v>
      </c>
      <c r="M81" s="56" t="s">
        <v>278</v>
      </c>
      <c r="N81" s="56" t="s">
        <v>277</v>
      </c>
      <c r="O81" s="56" t="s">
        <v>277</v>
      </c>
      <c r="P81" s="54">
        <v>207820</v>
      </c>
      <c r="Q81" s="55">
        <v>2078.1999999999998</v>
      </c>
      <c r="R81" t="str">
        <f t="shared" si="1"/>
        <v>201704</v>
      </c>
      <c r="S81" s="14">
        <f>Q81</f>
        <v>2078.1999999999998</v>
      </c>
    </row>
    <row r="82" spans="1:19">
      <c r="A82" s="56" t="s">
        <v>268</v>
      </c>
      <c r="B82" s="56" t="s">
        <v>269</v>
      </c>
      <c r="C82" s="56" t="s">
        <v>270</v>
      </c>
      <c r="D82" s="56" t="s">
        <v>271</v>
      </c>
      <c r="E82" s="56" t="s">
        <v>271</v>
      </c>
      <c r="F82" s="56" t="s">
        <v>272</v>
      </c>
      <c r="G82" s="56" t="s">
        <v>273</v>
      </c>
      <c r="H82" s="56" t="s">
        <v>274</v>
      </c>
      <c r="I82" s="56" t="s">
        <v>339</v>
      </c>
      <c r="J82" s="56" t="s">
        <v>276</v>
      </c>
      <c r="K82" s="56" t="s">
        <v>277</v>
      </c>
      <c r="L82" s="56" t="s">
        <v>339</v>
      </c>
      <c r="M82" s="56" t="s">
        <v>278</v>
      </c>
      <c r="N82" s="56" t="s">
        <v>277</v>
      </c>
      <c r="O82" s="56" t="s">
        <v>277</v>
      </c>
      <c r="P82" s="54">
        <v>52880</v>
      </c>
      <c r="Q82" s="55">
        <v>528.79999999999995</v>
      </c>
      <c r="R82" t="str">
        <f t="shared" si="1"/>
        <v>201704</v>
      </c>
      <c r="S82" s="14">
        <f>Q82</f>
        <v>528.79999999999995</v>
      </c>
    </row>
    <row r="83" spans="1:19">
      <c r="A83" s="56" t="s">
        <v>268</v>
      </c>
      <c r="B83" s="56" t="s">
        <v>269</v>
      </c>
      <c r="C83" s="56" t="s">
        <v>270</v>
      </c>
      <c r="D83" s="56" t="s">
        <v>271</v>
      </c>
      <c r="E83" s="56" t="s">
        <v>271</v>
      </c>
      <c r="F83" s="56" t="s">
        <v>272</v>
      </c>
      <c r="G83" s="56" t="s">
        <v>273</v>
      </c>
      <c r="H83" s="56" t="s">
        <v>274</v>
      </c>
      <c r="I83" s="56" t="s">
        <v>339</v>
      </c>
      <c r="J83" s="56" t="s">
        <v>276</v>
      </c>
      <c r="K83" s="56" t="s">
        <v>277</v>
      </c>
      <c r="L83" s="56" t="s">
        <v>339</v>
      </c>
      <c r="M83" s="56" t="s">
        <v>278</v>
      </c>
      <c r="N83" s="56" t="s">
        <v>279</v>
      </c>
      <c r="O83" s="56" t="s">
        <v>277</v>
      </c>
      <c r="P83" s="54">
        <v>15922</v>
      </c>
      <c r="Q83" s="55">
        <v>-159.22</v>
      </c>
      <c r="R83" t="str">
        <f t="shared" si="1"/>
        <v>201704</v>
      </c>
      <c r="S83" s="14">
        <f>-Q83</f>
        <v>159.22</v>
      </c>
    </row>
    <row r="84" spans="1:19">
      <c r="A84" s="56" t="s">
        <v>268</v>
      </c>
      <c r="B84" s="56" t="s">
        <v>269</v>
      </c>
      <c r="C84" s="56" t="s">
        <v>270</v>
      </c>
      <c r="D84" s="56" t="s">
        <v>271</v>
      </c>
      <c r="E84" s="56" t="s">
        <v>271</v>
      </c>
      <c r="F84" s="56" t="s">
        <v>272</v>
      </c>
      <c r="G84" s="56" t="s">
        <v>273</v>
      </c>
      <c r="H84" s="56" t="s">
        <v>274</v>
      </c>
      <c r="I84" s="56" t="s">
        <v>340</v>
      </c>
      <c r="J84" s="56" t="s">
        <v>276</v>
      </c>
      <c r="K84" s="56" t="s">
        <v>277</v>
      </c>
      <c r="L84" s="56" t="s">
        <v>340</v>
      </c>
      <c r="M84" s="56" t="s">
        <v>278</v>
      </c>
      <c r="N84" s="56" t="s">
        <v>277</v>
      </c>
      <c r="O84" s="56" t="s">
        <v>277</v>
      </c>
      <c r="P84" s="54">
        <v>80019</v>
      </c>
      <c r="Q84" s="55">
        <v>800.19</v>
      </c>
      <c r="R84" t="str">
        <f t="shared" si="1"/>
        <v>201704</v>
      </c>
      <c r="S84" s="14">
        <f>Q84</f>
        <v>800.19</v>
      </c>
    </row>
    <row r="85" spans="1:19">
      <c r="A85" s="56" t="s">
        <v>268</v>
      </c>
      <c r="B85" s="56" t="s">
        <v>269</v>
      </c>
      <c r="C85" s="56" t="s">
        <v>270</v>
      </c>
      <c r="D85" s="56" t="s">
        <v>271</v>
      </c>
      <c r="E85" s="56" t="s">
        <v>271</v>
      </c>
      <c r="F85" s="56" t="s">
        <v>272</v>
      </c>
      <c r="G85" s="56" t="s">
        <v>273</v>
      </c>
      <c r="H85" s="56" t="s">
        <v>274</v>
      </c>
      <c r="I85" s="56" t="s">
        <v>340</v>
      </c>
      <c r="J85" s="56" t="s">
        <v>276</v>
      </c>
      <c r="K85" s="56" t="s">
        <v>277</v>
      </c>
      <c r="L85" s="56" t="s">
        <v>340</v>
      </c>
      <c r="M85" s="56" t="s">
        <v>278</v>
      </c>
      <c r="N85" s="56" t="s">
        <v>279</v>
      </c>
      <c r="O85" s="56" t="s">
        <v>277</v>
      </c>
      <c r="P85" s="54">
        <v>216120</v>
      </c>
      <c r="Q85" s="55">
        <v>-2161.1999999999998</v>
      </c>
      <c r="R85" t="str">
        <f t="shared" si="1"/>
        <v>201704</v>
      </c>
      <c r="S85" s="14">
        <f>-Q85</f>
        <v>2161.1999999999998</v>
      </c>
    </row>
    <row r="86" spans="1:19">
      <c r="A86" s="56" t="s">
        <v>268</v>
      </c>
      <c r="B86" s="56" t="s">
        <v>269</v>
      </c>
      <c r="C86" s="56" t="s">
        <v>270</v>
      </c>
      <c r="D86" s="56" t="s">
        <v>271</v>
      </c>
      <c r="E86" s="56" t="s">
        <v>271</v>
      </c>
      <c r="F86" s="56" t="s">
        <v>272</v>
      </c>
      <c r="G86" s="56" t="s">
        <v>273</v>
      </c>
      <c r="H86" s="56" t="s">
        <v>274</v>
      </c>
      <c r="I86" s="56" t="s">
        <v>341</v>
      </c>
      <c r="J86" s="56" t="s">
        <v>276</v>
      </c>
      <c r="K86" s="56" t="s">
        <v>277</v>
      </c>
      <c r="L86" s="56" t="s">
        <v>341</v>
      </c>
      <c r="M86" s="56" t="s">
        <v>278</v>
      </c>
      <c r="N86" s="56" t="s">
        <v>277</v>
      </c>
      <c r="O86" s="56" t="s">
        <v>277</v>
      </c>
      <c r="P86" s="54">
        <v>145380</v>
      </c>
      <c r="Q86" s="55">
        <v>1453.8</v>
      </c>
      <c r="R86" t="str">
        <f t="shared" si="1"/>
        <v>201704</v>
      </c>
      <c r="S86" s="14">
        <f>Q86</f>
        <v>1453.8</v>
      </c>
    </row>
    <row r="87" spans="1:19">
      <c r="A87" s="56" t="s">
        <v>268</v>
      </c>
      <c r="B87" s="56" t="s">
        <v>269</v>
      </c>
      <c r="C87" s="56" t="s">
        <v>270</v>
      </c>
      <c r="D87" s="56" t="s">
        <v>271</v>
      </c>
      <c r="E87" s="56" t="s">
        <v>271</v>
      </c>
      <c r="F87" s="56" t="s">
        <v>272</v>
      </c>
      <c r="G87" s="56" t="s">
        <v>273</v>
      </c>
      <c r="H87" s="56" t="s">
        <v>274</v>
      </c>
      <c r="I87" s="56" t="s">
        <v>342</v>
      </c>
      <c r="J87" s="56" t="s">
        <v>276</v>
      </c>
      <c r="K87" s="56" t="s">
        <v>277</v>
      </c>
      <c r="L87" s="56" t="s">
        <v>342</v>
      </c>
      <c r="M87" s="56" t="s">
        <v>278</v>
      </c>
      <c r="N87" s="56" t="s">
        <v>277</v>
      </c>
      <c r="O87" s="56" t="s">
        <v>277</v>
      </c>
      <c r="P87" s="54">
        <v>33380</v>
      </c>
      <c r="Q87" s="55">
        <v>333.8</v>
      </c>
      <c r="R87" t="str">
        <f t="shared" si="1"/>
        <v>201704</v>
      </c>
      <c r="S87" s="14">
        <f>Q87</f>
        <v>333.8</v>
      </c>
    </row>
    <row r="88" spans="1:19">
      <c r="A88" s="56" t="s">
        <v>268</v>
      </c>
      <c r="B88" s="56" t="s">
        <v>269</v>
      </c>
      <c r="C88" s="56" t="s">
        <v>270</v>
      </c>
      <c r="D88" s="56" t="s">
        <v>271</v>
      </c>
      <c r="E88" s="56" t="s">
        <v>271</v>
      </c>
      <c r="F88" s="56" t="s">
        <v>272</v>
      </c>
      <c r="G88" s="56" t="s">
        <v>273</v>
      </c>
      <c r="H88" s="56" t="s">
        <v>274</v>
      </c>
      <c r="I88" s="56" t="s">
        <v>343</v>
      </c>
      <c r="J88" s="56" t="s">
        <v>276</v>
      </c>
      <c r="K88" s="56" t="s">
        <v>277</v>
      </c>
      <c r="L88" s="56" t="s">
        <v>343</v>
      </c>
      <c r="M88" s="56" t="s">
        <v>278</v>
      </c>
      <c r="N88" s="56" t="s">
        <v>279</v>
      </c>
      <c r="O88" s="56" t="s">
        <v>277</v>
      </c>
      <c r="P88" s="54">
        <v>195620</v>
      </c>
      <c r="Q88" s="55">
        <v>-1956.2</v>
      </c>
      <c r="R88" t="str">
        <f t="shared" si="1"/>
        <v>201704</v>
      </c>
      <c r="S88" s="14">
        <f>-Q88</f>
        <v>1956.2</v>
      </c>
    </row>
    <row r="89" spans="1:19">
      <c r="A89" s="56" t="s">
        <v>268</v>
      </c>
      <c r="B89" s="56" t="s">
        <v>269</v>
      </c>
      <c r="C89" s="56" t="s">
        <v>270</v>
      </c>
      <c r="D89" s="56" t="s">
        <v>271</v>
      </c>
      <c r="E89" s="56" t="s">
        <v>271</v>
      </c>
      <c r="F89" s="56" t="s">
        <v>272</v>
      </c>
      <c r="G89" s="56" t="s">
        <v>273</v>
      </c>
      <c r="H89" s="56" t="s">
        <v>274</v>
      </c>
      <c r="I89" s="56" t="s">
        <v>344</v>
      </c>
      <c r="J89" s="56" t="s">
        <v>276</v>
      </c>
      <c r="K89" s="56" t="s">
        <v>277</v>
      </c>
      <c r="L89" s="56" t="s">
        <v>344</v>
      </c>
      <c r="M89" s="56" t="s">
        <v>278</v>
      </c>
      <c r="N89" s="56" t="s">
        <v>277</v>
      </c>
      <c r="O89" s="56" t="s">
        <v>277</v>
      </c>
      <c r="P89" s="54">
        <v>209378</v>
      </c>
      <c r="Q89" s="55">
        <v>2093.7800000000002</v>
      </c>
      <c r="R89" t="str">
        <f t="shared" si="1"/>
        <v>201704</v>
      </c>
      <c r="S89" s="14">
        <f>Q89</f>
        <v>2093.7800000000002</v>
      </c>
    </row>
    <row r="90" spans="1:19">
      <c r="A90" s="56" t="s">
        <v>268</v>
      </c>
      <c r="B90" s="56" t="s">
        <v>269</v>
      </c>
      <c r="C90" s="56" t="s">
        <v>270</v>
      </c>
      <c r="D90" s="56" t="s">
        <v>271</v>
      </c>
      <c r="E90" s="56" t="s">
        <v>271</v>
      </c>
      <c r="F90" s="56" t="s">
        <v>272</v>
      </c>
      <c r="G90" s="56" t="s">
        <v>273</v>
      </c>
      <c r="H90" s="56" t="s">
        <v>274</v>
      </c>
      <c r="I90" s="56" t="s">
        <v>345</v>
      </c>
      <c r="J90" s="56" t="s">
        <v>276</v>
      </c>
      <c r="K90" s="56" t="s">
        <v>277</v>
      </c>
      <c r="L90" s="56" t="s">
        <v>345</v>
      </c>
      <c r="M90" s="56" t="s">
        <v>278</v>
      </c>
      <c r="N90" s="56" t="s">
        <v>277</v>
      </c>
      <c r="O90" s="56" t="s">
        <v>277</v>
      </c>
      <c r="P90" s="54">
        <v>116140</v>
      </c>
      <c r="Q90" s="55">
        <v>1161.4000000000001</v>
      </c>
      <c r="R90" t="str">
        <f t="shared" si="1"/>
        <v>201704</v>
      </c>
      <c r="S90" s="14">
        <f>Q90</f>
        <v>1161.4000000000001</v>
      </c>
    </row>
    <row r="91" spans="1:19">
      <c r="A91" s="56" t="s">
        <v>268</v>
      </c>
      <c r="B91" s="56" t="s">
        <v>269</v>
      </c>
      <c r="C91" s="56" t="s">
        <v>270</v>
      </c>
      <c r="D91" s="56" t="s">
        <v>271</v>
      </c>
      <c r="E91" s="56" t="s">
        <v>271</v>
      </c>
      <c r="F91" s="56" t="s">
        <v>272</v>
      </c>
      <c r="G91" s="56" t="s">
        <v>273</v>
      </c>
      <c r="H91" s="56" t="s">
        <v>274</v>
      </c>
      <c r="I91" s="56" t="s">
        <v>346</v>
      </c>
      <c r="J91" s="56" t="s">
        <v>276</v>
      </c>
      <c r="K91" s="56" t="s">
        <v>277</v>
      </c>
      <c r="L91" s="56" t="s">
        <v>346</v>
      </c>
      <c r="M91" s="56" t="s">
        <v>278</v>
      </c>
      <c r="N91" s="56" t="s">
        <v>279</v>
      </c>
      <c r="O91" s="56" t="s">
        <v>277</v>
      </c>
      <c r="P91" s="54">
        <v>88620</v>
      </c>
      <c r="Q91" s="55">
        <v>-886.2</v>
      </c>
      <c r="R91" t="str">
        <f t="shared" si="1"/>
        <v>201704</v>
      </c>
      <c r="S91" s="14">
        <f>-Q91</f>
        <v>886.2</v>
      </c>
    </row>
    <row r="92" spans="1:19">
      <c r="A92" s="56" t="s">
        <v>268</v>
      </c>
      <c r="B92" s="56" t="s">
        <v>269</v>
      </c>
      <c r="C92" s="56" t="s">
        <v>270</v>
      </c>
      <c r="D92" s="56" t="s">
        <v>271</v>
      </c>
      <c r="E92" s="56" t="s">
        <v>271</v>
      </c>
      <c r="F92" s="56" t="s">
        <v>272</v>
      </c>
      <c r="G92" s="56" t="s">
        <v>273</v>
      </c>
      <c r="H92" s="56" t="s">
        <v>274</v>
      </c>
      <c r="I92" s="56" t="s">
        <v>347</v>
      </c>
      <c r="J92" s="56" t="s">
        <v>276</v>
      </c>
      <c r="K92" s="56" t="s">
        <v>277</v>
      </c>
      <c r="L92" s="56" t="s">
        <v>347</v>
      </c>
      <c r="M92" s="56" t="s">
        <v>278</v>
      </c>
      <c r="N92" s="56" t="s">
        <v>277</v>
      </c>
      <c r="O92" s="56" t="s">
        <v>277</v>
      </c>
      <c r="P92" s="54">
        <v>27380</v>
      </c>
      <c r="Q92" s="55">
        <v>273.8</v>
      </c>
      <c r="R92" t="str">
        <f t="shared" si="1"/>
        <v>201704</v>
      </c>
      <c r="S92" s="14">
        <f>Q92</f>
        <v>273.8</v>
      </c>
    </row>
    <row r="93" spans="1:19">
      <c r="A93" s="56" t="s">
        <v>268</v>
      </c>
      <c r="B93" s="56" t="s">
        <v>269</v>
      </c>
      <c r="C93" s="56" t="s">
        <v>270</v>
      </c>
      <c r="D93" s="56" t="s">
        <v>271</v>
      </c>
      <c r="E93" s="56" t="s">
        <v>271</v>
      </c>
      <c r="F93" s="56" t="s">
        <v>272</v>
      </c>
      <c r="G93" s="56" t="s">
        <v>273</v>
      </c>
      <c r="H93" s="56" t="s">
        <v>274</v>
      </c>
      <c r="I93" s="56" t="s">
        <v>347</v>
      </c>
      <c r="J93" s="56" t="s">
        <v>276</v>
      </c>
      <c r="K93" s="56" t="s">
        <v>277</v>
      </c>
      <c r="L93" s="56" t="s">
        <v>347</v>
      </c>
      <c r="M93" s="56" t="s">
        <v>278</v>
      </c>
      <c r="N93" s="56" t="s">
        <v>279</v>
      </c>
      <c r="O93" s="56" t="s">
        <v>277</v>
      </c>
      <c r="P93" s="54">
        <v>35121</v>
      </c>
      <c r="Q93" s="55">
        <v>-351.21</v>
      </c>
      <c r="R93" t="str">
        <f t="shared" si="1"/>
        <v>201704</v>
      </c>
      <c r="S93" s="14">
        <f>-Q93</f>
        <v>351.21</v>
      </c>
    </row>
    <row r="94" spans="1:19">
      <c r="A94" s="56" t="s">
        <v>268</v>
      </c>
      <c r="B94" s="56" t="s">
        <v>269</v>
      </c>
      <c r="C94" s="56" t="s">
        <v>270</v>
      </c>
      <c r="D94" s="56" t="s">
        <v>271</v>
      </c>
      <c r="E94" s="56" t="s">
        <v>271</v>
      </c>
      <c r="F94" s="56" t="s">
        <v>272</v>
      </c>
      <c r="G94" s="56" t="s">
        <v>273</v>
      </c>
      <c r="H94" s="56" t="s">
        <v>274</v>
      </c>
      <c r="I94" s="56" t="s">
        <v>348</v>
      </c>
      <c r="J94" s="56" t="s">
        <v>276</v>
      </c>
      <c r="K94" s="56" t="s">
        <v>277</v>
      </c>
      <c r="L94" s="56" t="s">
        <v>348</v>
      </c>
      <c r="M94" s="56" t="s">
        <v>278</v>
      </c>
      <c r="N94" s="56" t="s">
        <v>277</v>
      </c>
      <c r="O94" s="56" t="s">
        <v>277</v>
      </c>
      <c r="P94" s="54">
        <v>107391</v>
      </c>
      <c r="Q94" s="55">
        <v>1073.9100000000001</v>
      </c>
      <c r="R94" t="str">
        <f t="shared" si="1"/>
        <v>201705</v>
      </c>
      <c r="S94" s="14">
        <f t="shared" ref="S94:S99" si="2">Q94</f>
        <v>1073.9100000000001</v>
      </c>
    </row>
    <row r="95" spans="1:19">
      <c r="A95" s="56" t="s">
        <v>268</v>
      </c>
      <c r="B95" s="56" t="s">
        <v>269</v>
      </c>
      <c r="C95" s="56" t="s">
        <v>270</v>
      </c>
      <c r="D95" s="56" t="s">
        <v>271</v>
      </c>
      <c r="E95" s="56" t="s">
        <v>271</v>
      </c>
      <c r="F95" s="56" t="s">
        <v>272</v>
      </c>
      <c r="G95" s="56" t="s">
        <v>273</v>
      </c>
      <c r="H95" s="56" t="s">
        <v>274</v>
      </c>
      <c r="I95" s="56" t="s">
        <v>348</v>
      </c>
      <c r="J95" s="56" t="s">
        <v>276</v>
      </c>
      <c r="K95" s="56" t="s">
        <v>277</v>
      </c>
      <c r="L95" s="56" t="s">
        <v>348</v>
      </c>
      <c r="M95" s="56" t="s">
        <v>278</v>
      </c>
      <c r="N95" s="56" t="s">
        <v>277</v>
      </c>
      <c r="O95" s="56" t="s">
        <v>277</v>
      </c>
      <c r="P95" s="54">
        <v>30000000</v>
      </c>
      <c r="Q95" s="52">
        <v>300000</v>
      </c>
      <c r="R95" t="str">
        <f t="shared" si="1"/>
        <v>201705</v>
      </c>
      <c r="S95" s="14">
        <f t="shared" si="2"/>
        <v>300000</v>
      </c>
    </row>
    <row r="96" spans="1:19">
      <c r="A96" s="56" t="s">
        <v>268</v>
      </c>
      <c r="B96" s="56" t="s">
        <v>269</v>
      </c>
      <c r="C96" s="56" t="s">
        <v>270</v>
      </c>
      <c r="D96" s="56" t="s">
        <v>271</v>
      </c>
      <c r="E96" s="56" t="s">
        <v>271</v>
      </c>
      <c r="F96" s="56" t="s">
        <v>272</v>
      </c>
      <c r="G96" s="56" t="s">
        <v>273</v>
      </c>
      <c r="H96" s="56" t="s">
        <v>274</v>
      </c>
      <c r="I96" s="56" t="s">
        <v>349</v>
      </c>
      <c r="J96" s="56" t="s">
        <v>276</v>
      </c>
      <c r="K96" s="56" t="s">
        <v>277</v>
      </c>
      <c r="L96" s="56" t="s">
        <v>349</v>
      </c>
      <c r="M96" s="56" t="s">
        <v>278</v>
      </c>
      <c r="N96" s="56" t="s">
        <v>277</v>
      </c>
      <c r="O96" s="56" t="s">
        <v>277</v>
      </c>
      <c r="P96" s="54">
        <v>134800</v>
      </c>
      <c r="Q96" s="55">
        <v>1348</v>
      </c>
      <c r="R96" t="str">
        <f t="shared" si="1"/>
        <v>201705</v>
      </c>
      <c r="S96" s="14">
        <f t="shared" si="2"/>
        <v>1348</v>
      </c>
    </row>
    <row r="97" spans="1:19">
      <c r="A97" s="56" t="s">
        <v>268</v>
      </c>
      <c r="B97" s="56" t="s">
        <v>269</v>
      </c>
      <c r="C97" s="56" t="s">
        <v>270</v>
      </c>
      <c r="D97" s="56" t="s">
        <v>271</v>
      </c>
      <c r="E97" s="56" t="s">
        <v>271</v>
      </c>
      <c r="F97" s="56" t="s">
        <v>272</v>
      </c>
      <c r="G97" s="56" t="s">
        <v>273</v>
      </c>
      <c r="H97" s="56" t="s">
        <v>274</v>
      </c>
      <c r="I97" s="56" t="s">
        <v>349</v>
      </c>
      <c r="J97" s="56" t="s">
        <v>276</v>
      </c>
      <c r="K97" s="56" t="s">
        <v>277</v>
      </c>
      <c r="L97" s="56" t="s">
        <v>349</v>
      </c>
      <c r="M97" s="56" t="s">
        <v>278</v>
      </c>
      <c r="N97" s="56" t="s">
        <v>277</v>
      </c>
      <c r="O97" s="56" t="s">
        <v>277</v>
      </c>
      <c r="P97" s="54">
        <v>289542</v>
      </c>
      <c r="Q97" s="55">
        <v>2895.42</v>
      </c>
      <c r="R97" t="str">
        <f t="shared" si="1"/>
        <v>201705</v>
      </c>
      <c r="S97" s="14">
        <f t="shared" si="2"/>
        <v>2895.42</v>
      </c>
    </row>
    <row r="98" spans="1:19">
      <c r="A98" s="56" t="s">
        <v>268</v>
      </c>
      <c r="B98" s="56" t="s">
        <v>269</v>
      </c>
      <c r="C98" s="56" t="s">
        <v>270</v>
      </c>
      <c r="D98" s="56" t="s">
        <v>271</v>
      </c>
      <c r="E98" s="56" t="s">
        <v>271</v>
      </c>
      <c r="F98" s="56" t="s">
        <v>272</v>
      </c>
      <c r="G98" s="56" t="s">
        <v>273</v>
      </c>
      <c r="H98" s="56" t="s">
        <v>274</v>
      </c>
      <c r="I98" s="56" t="s">
        <v>350</v>
      </c>
      <c r="J98" s="56" t="s">
        <v>276</v>
      </c>
      <c r="K98" s="56" t="s">
        <v>277</v>
      </c>
      <c r="L98" s="56" t="s">
        <v>350</v>
      </c>
      <c r="M98" s="56" t="s">
        <v>278</v>
      </c>
      <c r="N98" s="56" t="s">
        <v>277</v>
      </c>
      <c r="O98" s="56" t="s">
        <v>277</v>
      </c>
      <c r="P98" s="54">
        <v>69282</v>
      </c>
      <c r="Q98" s="55">
        <v>692.82</v>
      </c>
      <c r="R98" t="str">
        <f t="shared" si="1"/>
        <v>201705</v>
      </c>
      <c r="S98" s="14">
        <f t="shared" si="2"/>
        <v>692.82</v>
      </c>
    </row>
    <row r="99" spans="1:19">
      <c r="A99" s="56" t="s">
        <v>268</v>
      </c>
      <c r="B99" s="56" t="s">
        <v>269</v>
      </c>
      <c r="C99" s="56" t="s">
        <v>270</v>
      </c>
      <c r="D99" s="56" t="s">
        <v>271</v>
      </c>
      <c r="E99" s="56" t="s">
        <v>271</v>
      </c>
      <c r="F99" s="56" t="s">
        <v>272</v>
      </c>
      <c r="G99" s="56" t="s">
        <v>273</v>
      </c>
      <c r="H99" s="56" t="s">
        <v>274</v>
      </c>
      <c r="I99" s="56" t="s">
        <v>351</v>
      </c>
      <c r="J99" s="56" t="s">
        <v>276</v>
      </c>
      <c r="K99" s="56" t="s">
        <v>277</v>
      </c>
      <c r="L99" s="56" t="s">
        <v>351</v>
      </c>
      <c r="M99" s="56" t="s">
        <v>278</v>
      </c>
      <c r="N99" s="56" t="s">
        <v>277</v>
      </c>
      <c r="O99" s="56" t="s">
        <v>277</v>
      </c>
      <c r="P99" s="54">
        <v>223838</v>
      </c>
      <c r="Q99" s="55">
        <v>2238.38</v>
      </c>
      <c r="R99" t="str">
        <f t="shared" si="1"/>
        <v>201705</v>
      </c>
      <c r="S99" s="14">
        <f t="shared" si="2"/>
        <v>2238.38</v>
      </c>
    </row>
    <row r="100" spans="1:19">
      <c r="A100" s="56" t="s">
        <v>268</v>
      </c>
      <c r="B100" s="56" t="s">
        <v>269</v>
      </c>
      <c r="C100" s="56" t="s">
        <v>270</v>
      </c>
      <c r="D100" s="56" t="s">
        <v>271</v>
      </c>
      <c r="E100" s="56" t="s">
        <v>271</v>
      </c>
      <c r="F100" s="56" t="s">
        <v>272</v>
      </c>
      <c r="G100" s="56" t="s">
        <v>273</v>
      </c>
      <c r="H100" s="56" t="s">
        <v>274</v>
      </c>
      <c r="I100" s="56" t="s">
        <v>352</v>
      </c>
      <c r="J100" s="56" t="s">
        <v>276</v>
      </c>
      <c r="K100" s="56" t="s">
        <v>277</v>
      </c>
      <c r="L100" s="56" t="s">
        <v>352</v>
      </c>
      <c r="M100" s="56" t="s">
        <v>278</v>
      </c>
      <c r="N100" s="56" t="s">
        <v>279</v>
      </c>
      <c r="O100" s="56" t="s">
        <v>277</v>
      </c>
      <c r="P100" s="54">
        <v>414297</v>
      </c>
      <c r="Q100" s="55">
        <v>-4142.97</v>
      </c>
      <c r="R100" t="str">
        <f t="shared" si="1"/>
        <v>201705</v>
      </c>
      <c r="S100" s="14">
        <f>-Q100</f>
        <v>4142.97</v>
      </c>
    </row>
    <row r="101" spans="1:19">
      <c r="A101" s="56" t="s">
        <v>268</v>
      </c>
      <c r="B101" s="56" t="s">
        <v>269</v>
      </c>
      <c r="C101" s="56" t="s">
        <v>270</v>
      </c>
      <c r="D101" s="56" t="s">
        <v>271</v>
      </c>
      <c r="E101" s="56" t="s">
        <v>271</v>
      </c>
      <c r="F101" s="56" t="s">
        <v>272</v>
      </c>
      <c r="G101" s="56" t="s">
        <v>273</v>
      </c>
      <c r="H101" s="56" t="s">
        <v>274</v>
      </c>
      <c r="I101" s="56" t="s">
        <v>353</v>
      </c>
      <c r="J101" s="56" t="s">
        <v>276</v>
      </c>
      <c r="K101" s="56" t="s">
        <v>277</v>
      </c>
      <c r="L101" s="56" t="s">
        <v>353</v>
      </c>
      <c r="M101" s="56" t="s">
        <v>278</v>
      </c>
      <c r="N101" s="56" t="s">
        <v>277</v>
      </c>
      <c r="O101" s="56" t="s">
        <v>277</v>
      </c>
      <c r="P101" s="54">
        <v>90433</v>
      </c>
      <c r="Q101" s="55">
        <v>904.33</v>
      </c>
      <c r="R101" t="str">
        <f t="shared" si="1"/>
        <v>201705</v>
      </c>
      <c r="S101" s="14">
        <f>Q101</f>
        <v>904.33</v>
      </c>
    </row>
    <row r="102" spans="1:19">
      <c r="A102" s="56" t="s">
        <v>268</v>
      </c>
      <c r="B102" s="56" t="s">
        <v>269</v>
      </c>
      <c r="C102" s="56" t="s">
        <v>270</v>
      </c>
      <c r="D102" s="56" t="s">
        <v>271</v>
      </c>
      <c r="E102" s="56" t="s">
        <v>271</v>
      </c>
      <c r="F102" s="56" t="s">
        <v>272</v>
      </c>
      <c r="G102" s="56" t="s">
        <v>273</v>
      </c>
      <c r="H102" s="56" t="s">
        <v>274</v>
      </c>
      <c r="I102" s="56" t="s">
        <v>354</v>
      </c>
      <c r="J102" s="56" t="s">
        <v>276</v>
      </c>
      <c r="K102" s="56" t="s">
        <v>277</v>
      </c>
      <c r="L102" s="56" t="s">
        <v>354</v>
      </c>
      <c r="M102" s="56" t="s">
        <v>278</v>
      </c>
      <c r="N102" s="56" t="s">
        <v>277</v>
      </c>
      <c r="O102" s="56" t="s">
        <v>277</v>
      </c>
      <c r="P102" s="54">
        <v>67434</v>
      </c>
      <c r="Q102" s="55">
        <v>674.34</v>
      </c>
      <c r="R102" t="str">
        <f t="shared" si="1"/>
        <v>201705</v>
      </c>
      <c r="S102" s="14">
        <f>Q102</f>
        <v>674.34</v>
      </c>
    </row>
    <row r="103" spans="1:19">
      <c r="A103" s="56" t="s">
        <v>268</v>
      </c>
      <c r="B103" s="56" t="s">
        <v>269</v>
      </c>
      <c r="C103" s="56" t="s">
        <v>270</v>
      </c>
      <c r="D103" s="56" t="s">
        <v>271</v>
      </c>
      <c r="E103" s="56" t="s">
        <v>271</v>
      </c>
      <c r="F103" s="56" t="s">
        <v>272</v>
      </c>
      <c r="G103" s="56" t="s">
        <v>273</v>
      </c>
      <c r="H103" s="56" t="s">
        <v>274</v>
      </c>
      <c r="I103" s="56" t="s">
        <v>355</v>
      </c>
      <c r="J103" s="56" t="s">
        <v>276</v>
      </c>
      <c r="K103" s="56" t="s">
        <v>277</v>
      </c>
      <c r="L103" s="56" t="s">
        <v>355</v>
      </c>
      <c r="M103" s="56" t="s">
        <v>278</v>
      </c>
      <c r="N103" s="56" t="s">
        <v>277</v>
      </c>
      <c r="O103" s="56" t="s">
        <v>277</v>
      </c>
      <c r="P103" s="54">
        <v>80535</v>
      </c>
      <c r="Q103" s="55">
        <v>805.35</v>
      </c>
      <c r="R103" t="str">
        <f t="shared" si="1"/>
        <v>201705</v>
      </c>
      <c r="S103" s="14">
        <f>Q103</f>
        <v>805.35</v>
      </c>
    </row>
    <row r="104" spans="1:19">
      <c r="A104" s="56" t="s">
        <v>268</v>
      </c>
      <c r="B104" s="56" t="s">
        <v>269</v>
      </c>
      <c r="C104" s="56" t="s">
        <v>270</v>
      </c>
      <c r="D104" s="56" t="s">
        <v>271</v>
      </c>
      <c r="E104" s="56" t="s">
        <v>271</v>
      </c>
      <c r="F104" s="56" t="s">
        <v>272</v>
      </c>
      <c r="G104" s="56" t="s">
        <v>273</v>
      </c>
      <c r="H104" s="56" t="s">
        <v>274</v>
      </c>
      <c r="I104" s="56" t="s">
        <v>356</v>
      </c>
      <c r="J104" s="56" t="s">
        <v>276</v>
      </c>
      <c r="K104" s="56" t="s">
        <v>277</v>
      </c>
      <c r="L104" s="56" t="s">
        <v>356</v>
      </c>
      <c r="M104" s="56" t="s">
        <v>278</v>
      </c>
      <c r="N104" s="56" t="s">
        <v>279</v>
      </c>
      <c r="O104" s="56" t="s">
        <v>277</v>
      </c>
      <c r="P104" s="54">
        <v>67666</v>
      </c>
      <c r="Q104" s="55">
        <v>-676.66</v>
      </c>
      <c r="R104" t="str">
        <f t="shared" si="1"/>
        <v>201705</v>
      </c>
      <c r="S104" s="14">
        <f>-Q104</f>
        <v>676.66</v>
      </c>
    </row>
    <row r="105" spans="1:19">
      <c r="A105" s="56" t="s">
        <v>268</v>
      </c>
      <c r="B105" s="56" t="s">
        <v>269</v>
      </c>
      <c r="C105" s="56" t="s">
        <v>270</v>
      </c>
      <c r="D105" s="56" t="s">
        <v>271</v>
      </c>
      <c r="E105" s="56" t="s">
        <v>271</v>
      </c>
      <c r="F105" s="56" t="s">
        <v>272</v>
      </c>
      <c r="G105" s="56" t="s">
        <v>273</v>
      </c>
      <c r="H105" s="56" t="s">
        <v>274</v>
      </c>
      <c r="I105" s="56" t="s">
        <v>357</v>
      </c>
      <c r="J105" s="56" t="s">
        <v>276</v>
      </c>
      <c r="K105" s="56" t="s">
        <v>277</v>
      </c>
      <c r="L105" s="56" t="s">
        <v>357</v>
      </c>
      <c r="M105" s="56" t="s">
        <v>278</v>
      </c>
      <c r="N105" s="56" t="s">
        <v>277</v>
      </c>
      <c r="O105" s="56" t="s">
        <v>277</v>
      </c>
      <c r="P105" s="54">
        <v>50000000</v>
      </c>
      <c r="Q105" s="52">
        <v>500000</v>
      </c>
      <c r="R105" t="str">
        <f t="shared" si="1"/>
        <v>201705</v>
      </c>
      <c r="S105" s="14">
        <f>Q105</f>
        <v>500000</v>
      </c>
    </row>
    <row r="106" spans="1:19">
      <c r="A106" s="56" t="s">
        <v>268</v>
      </c>
      <c r="B106" s="56" t="s">
        <v>269</v>
      </c>
      <c r="C106" s="56" t="s">
        <v>270</v>
      </c>
      <c r="D106" s="56" t="s">
        <v>271</v>
      </c>
      <c r="E106" s="56" t="s">
        <v>271</v>
      </c>
      <c r="F106" s="56" t="s">
        <v>272</v>
      </c>
      <c r="G106" s="56" t="s">
        <v>273</v>
      </c>
      <c r="H106" s="56" t="s">
        <v>274</v>
      </c>
      <c r="I106" s="56" t="s">
        <v>357</v>
      </c>
      <c r="J106" s="56" t="s">
        <v>276</v>
      </c>
      <c r="K106" s="56" t="s">
        <v>277</v>
      </c>
      <c r="L106" s="56" t="s">
        <v>357</v>
      </c>
      <c r="M106" s="56" t="s">
        <v>278</v>
      </c>
      <c r="N106" s="56" t="s">
        <v>279</v>
      </c>
      <c r="O106" s="56" t="s">
        <v>277</v>
      </c>
      <c r="P106" s="54">
        <v>22174</v>
      </c>
      <c r="Q106" s="55">
        <v>-221.74</v>
      </c>
      <c r="R106" t="str">
        <f t="shared" si="1"/>
        <v>201705</v>
      </c>
      <c r="S106" s="14">
        <f>-Q106</f>
        <v>221.74</v>
      </c>
    </row>
    <row r="107" spans="1:19">
      <c r="A107" s="56" t="s">
        <v>268</v>
      </c>
      <c r="B107" s="56" t="s">
        <v>269</v>
      </c>
      <c r="C107" s="56" t="s">
        <v>270</v>
      </c>
      <c r="D107" s="56" t="s">
        <v>271</v>
      </c>
      <c r="E107" s="56" t="s">
        <v>271</v>
      </c>
      <c r="F107" s="56" t="s">
        <v>272</v>
      </c>
      <c r="G107" s="56" t="s">
        <v>273</v>
      </c>
      <c r="H107" s="56" t="s">
        <v>274</v>
      </c>
      <c r="I107" s="56" t="s">
        <v>358</v>
      </c>
      <c r="J107" s="56" t="s">
        <v>276</v>
      </c>
      <c r="K107" s="56" t="s">
        <v>277</v>
      </c>
      <c r="L107" s="56" t="s">
        <v>358</v>
      </c>
      <c r="M107" s="56" t="s">
        <v>278</v>
      </c>
      <c r="N107" s="56" t="s">
        <v>277</v>
      </c>
      <c r="O107" s="56" t="s">
        <v>277</v>
      </c>
      <c r="P107" s="54">
        <v>456930</v>
      </c>
      <c r="Q107" s="55">
        <v>4569.3</v>
      </c>
      <c r="R107" t="str">
        <f t="shared" si="1"/>
        <v>201705</v>
      </c>
      <c r="S107" s="14">
        <f>Q107</f>
        <v>4569.3</v>
      </c>
    </row>
    <row r="108" spans="1:19">
      <c r="A108" s="56" t="s">
        <v>268</v>
      </c>
      <c r="B108" s="56" t="s">
        <v>269</v>
      </c>
      <c r="C108" s="56" t="s">
        <v>270</v>
      </c>
      <c r="D108" s="56" t="s">
        <v>271</v>
      </c>
      <c r="E108" s="56" t="s">
        <v>271</v>
      </c>
      <c r="F108" s="56" t="s">
        <v>272</v>
      </c>
      <c r="G108" s="56" t="s">
        <v>273</v>
      </c>
      <c r="H108" s="56" t="s">
        <v>274</v>
      </c>
      <c r="I108" s="56" t="s">
        <v>359</v>
      </c>
      <c r="J108" s="56" t="s">
        <v>276</v>
      </c>
      <c r="K108" s="56" t="s">
        <v>277</v>
      </c>
      <c r="L108" s="56" t="s">
        <v>359</v>
      </c>
      <c r="M108" s="56" t="s">
        <v>278</v>
      </c>
      <c r="N108" s="56" t="s">
        <v>279</v>
      </c>
      <c r="O108" s="56" t="s">
        <v>277</v>
      </c>
      <c r="P108" s="54">
        <v>105356</v>
      </c>
      <c r="Q108" s="55">
        <v>-1053.56</v>
      </c>
      <c r="R108" t="str">
        <f t="shared" si="1"/>
        <v>201705</v>
      </c>
      <c r="S108" s="14">
        <f>-Q108</f>
        <v>1053.56</v>
      </c>
    </row>
    <row r="109" spans="1:19">
      <c r="A109" s="56" t="s">
        <v>268</v>
      </c>
      <c r="B109" s="56" t="s">
        <v>269</v>
      </c>
      <c r="C109" s="56" t="s">
        <v>270</v>
      </c>
      <c r="D109" s="56" t="s">
        <v>271</v>
      </c>
      <c r="E109" s="56" t="s">
        <v>271</v>
      </c>
      <c r="F109" s="56" t="s">
        <v>272</v>
      </c>
      <c r="G109" s="56" t="s">
        <v>273</v>
      </c>
      <c r="H109" s="56" t="s">
        <v>274</v>
      </c>
      <c r="I109" s="56" t="s">
        <v>359</v>
      </c>
      <c r="J109" s="56" t="s">
        <v>276</v>
      </c>
      <c r="K109" s="56" t="s">
        <v>277</v>
      </c>
      <c r="L109" s="56" t="s">
        <v>359</v>
      </c>
      <c r="M109" s="56" t="s">
        <v>278</v>
      </c>
      <c r="N109" s="56" t="s">
        <v>279</v>
      </c>
      <c r="O109" s="56" t="s">
        <v>277</v>
      </c>
      <c r="P109" s="54">
        <v>20397306</v>
      </c>
      <c r="Q109" s="52">
        <v>-203973.06</v>
      </c>
      <c r="R109" t="str">
        <f t="shared" si="1"/>
        <v>201705</v>
      </c>
      <c r="S109" s="14">
        <f>-Q109</f>
        <v>203973.06</v>
      </c>
    </row>
    <row r="110" spans="1:19">
      <c r="A110" s="56" t="s">
        <v>268</v>
      </c>
      <c r="B110" s="56" t="s">
        <v>269</v>
      </c>
      <c r="C110" s="56" t="s">
        <v>270</v>
      </c>
      <c r="D110" s="56" t="s">
        <v>271</v>
      </c>
      <c r="E110" s="56" t="s">
        <v>271</v>
      </c>
      <c r="F110" s="56" t="s">
        <v>272</v>
      </c>
      <c r="G110" s="56" t="s">
        <v>273</v>
      </c>
      <c r="H110" s="56" t="s">
        <v>274</v>
      </c>
      <c r="I110" s="56" t="s">
        <v>360</v>
      </c>
      <c r="J110" s="56" t="s">
        <v>276</v>
      </c>
      <c r="K110" s="56" t="s">
        <v>277</v>
      </c>
      <c r="L110" s="56" t="s">
        <v>360</v>
      </c>
      <c r="M110" s="56" t="s">
        <v>278</v>
      </c>
      <c r="N110" s="56" t="s">
        <v>279</v>
      </c>
      <c r="O110" s="56" t="s">
        <v>277</v>
      </c>
      <c r="P110" s="54">
        <v>258780</v>
      </c>
      <c r="Q110" s="55">
        <v>-2587.8000000000002</v>
      </c>
      <c r="R110" t="str">
        <f t="shared" si="1"/>
        <v>201705</v>
      </c>
      <c r="S110" s="14">
        <f>-Q110</f>
        <v>2587.8000000000002</v>
      </c>
    </row>
    <row r="111" spans="1:19">
      <c r="A111" s="56" t="s">
        <v>268</v>
      </c>
      <c r="B111" s="56" t="s">
        <v>269</v>
      </c>
      <c r="C111" s="56" t="s">
        <v>270</v>
      </c>
      <c r="D111" s="56" t="s">
        <v>271</v>
      </c>
      <c r="E111" s="56" t="s">
        <v>271</v>
      </c>
      <c r="F111" s="56" t="s">
        <v>272</v>
      </c>
      <c r="G111" s="56" t="s">
        <v>273</v>
      </c>
      <c r="H111" s="56" t="s">
        <v>274</v>
      </c>
      <c r="I111" s="56" t="s">
        <v>361</v>
      </c>
      <c r="J111" s="56" t="s">
        <v>276</v>
      </c>
      <c r="K111" s="56" t="s">
        <v>277</v>
      </c>
      <c r="L111" s="56" t="s">
        <v>361</v>
      </c>
      <c r="M111" s="56" t="s">
        <v>278</v>
      </c>
      <c r="N111" s="56" t="s">
        <v>277</v>
      </c>
      <c r="O111" s="56" t="s">
        <v>277</v>
      </c>
      <c r="P111" s="54">
        <v>818643</v>
      </c>
      <c r="Q111" s="55">
        <v>8186.43</v>
      </c>
      <c r="R111" t="str">
        <f t="shared" si="1"/>
        <v>201705</v>
      </c>
      <c r="S111" s="14">
        <f>Q111</f>
        <v>8186.43</v>
      </c>
    </row>
    <row r="112" spans="1:19">
      <c r="A112" s="56" t="s">
        <v>268</v>
      </c>
      <c r="B112" s="56" t="s">
        <v>269</v>
      </c>
      <c r="C112" s="56" t="s">
        <v>270</v>
      </c>
      <c r="D112" s="56" t="s">
        <v>271</v>
      </c>
      <c r="E112" s="56" t="s">
        <v>271</v>
      </c>
      <c r="F112" s="56" t="s">
        <v>272</v>
      </c>
      <c r="G112" s="56" t="s">
        <v>273</v>
      </c>
      <c r="H112" s="56" t="s">
        <v>274</v>
      </c>
      <c r="I112" s="56" t="s">
        <v>362</v>
      </c>
      <c r="J112" s="56" t="s">
        <v>276</v>
      </c>
      <c r="K112" s="56" t="s">
        <v>277</v>
      </c>
      <c r="L112" s="56" t="s">
        <v>362</v>
      </c>
      <c r="M112" s="56" t="s">
        <v>278</v>
      </c>
      <c r="N112" s="56" t="s">
        <v>277</v>
      </c>
      <c r="O112" s="56" t="s">
        <v>277</v>
      </c>
      <c r="P112" s="54">
        <v>10000000</v>
      </c>
      <c r="Q112" s="52">
        <v>100000</v>
      </c>
      <c r="R112" t="str">
        <f t="shared" si="1"/>
        <v>201705</v>
      </c>
      <c r="S112" s="14">
        <f>Q112</f>
        <v>100000</v>
      </c>
    </row>
    <row r="113" spans="1:19">
      <c r="A113" s="56" t="s">
        <v>268</v>
      </c>
      <c r="B113" s="56" t="s">
        <v>269</v>
      </c>
      <c r="C113" s="56" t="s">
        <v>270</v>
      </c>
      <c r="D113" s="56" t="s">
        <v>271</v>
      </c>
      <c r="E113" s="56" t="s">
        <v>271</v>
      </c>
      <c r="F113" s="56" t="s">
        <v>272</v>
      </c>
      <c r="G113" s="56" t="s">
        <v>273</v>
      </c>
      <c r="H113" s="56" t="s">
        <v>274</v>
      </c>
      <c r="I113" s="56" t="s">
        <v>362</v>
      </c>
      <c r="J113" s="56" t="s">
        <v>276</v>
      </c>
      <c r="K113" s="56" t="s">
        <v>277</v>
      </c>
      <c r="L113" s="56" t="s">
        <v>362</v>
      </c>
      <c r="M113" s="56" t="s">
        <v>278</v>
      </c>
      <c r="N113" s="56" t="s">
        <v>279</v>
      </c>
      <c r="O113" s="56" t="s">
        <v>277</v>
      </c>
      <c r="P113" s="54">
        <v>12273</v>
      </c>
      <c r="Q113" s="55">
        <v>-122.73</v>
      </c>
      <c r="R113" t="str">
        <f t="shared" si="1"/>
        <v>201705</v>
      </c>
      <c r="S113" s="14">
        <f>-Q113</f>
        <v>122.73</v>
      </c>
    </row>
    <row r="114" spans="1:19">
      <c r="A114" s="56" t="s">
        <v>268</v>
      </c>
      <c r="B114" s="56" t="s">
        <v>269</v>
      </c>
      <c r="C114" s="56" t="s">
        <v>270</v>
      </c>
      <c r="D114" s="56" t="s">
        <v>271</v>
      </c>
      <c r="E114" s="56" t="s">
        <v>271</v>
      </c>
      <c r="F114" s="56" t="s">
        <v>272</v>
      </c>
      <c r="G114" s="56" t="s">
        <v>273</v>
      </c>
      <c r="H114" s="56" t="s">
        <v>274</v>
      </c>
      <c r="I114" s="56" t="s">
        <v>363</v>
      </c>
      <c r="J114" s="56" t="s">
        <v>276</v>
      </c>
      <c r="K114" s="56" t="s">
        <v>277</v>
      </c>
      <c r="L114" s="56" t="s">
        <v>363</v>
      </c>
      <c r="M114" s="56" t="s">
        <v>278</v>
      </c>
      <c r="N114" s="56" t="s">
        <v>279</v>
      </c>
      <c r="O114" s="56" t="s">
        <v>277</v>
      </c>
      <c r="P114" s="54">
        <v>378704</v>
      </c>
      <c r="Q114" s="55">
        <v>-3787.04</v>
      </c>
      <c r="R114" t="str">
        <f t="shared" si="1"/>
        <v>201705</v>
      </c>
      <c r="S114" s="14">
        <f>-Q114</f>
        <v>3787.04</v>
      </c>
    </row>
    <row r="115" spans="1:19">
      <c r="A115" s="56" t="s">
        <v>268</v>
      </c>
      <c r="B115" s="56" t="s">
        <v>269</v>
      </c>
      <c r="C115" s="56" t="s">
        <v>270</v>
      </c>
      <c r="D115" s="56" t="s">
        <v>271</v>
      </c>
      <c r="E115" s="56" t="s">
        <v>271</v>
      </c>
      <c r="F115" s="56" t="s">
        <v>272</v>
      </c>
      <c r="G115" s="56" t="s">
        <v>273</v>
      </c>
      <c r="H115" s="56" t="s">
        <v>274</v>
      </c>
      <c r="I115" s="56" t="s">
        <v>363</v>
      </c>
      <c r="J115" s="56" t="s">
        <v>276</v>
      </c>
      <c r="K115" s="56" t="s">
        <v>277</v>
      </c>
      <c r="L115" s="56" t="s">
        <v>363</v>
      </c>
      <c r="M115" s="56" t="s">
        <v>278</v>
      </c>
      <c r="N115" s="56" t="s">
        <v>279</v>
      </c>
      <c r="O115" s="56" t="s">
        <v>277</v>
      </c>
      <c r="P115" s="54">
        <v>10000000</v>
      </c>
      <c r="Q115" s="58"/>
      <c r="R115" t="str">
        <f t="shared" si="1"/>
        <v>201705</v>
      </c>
      <c r="S115" s="14">
        <f>-Q115</f>
        <v>0</v>
      </c>
    </row>
    <row r="116" spans="1:19">
      <c r="A116" s="56" t="s">
        <v>268</v>
      </c>
      <c r="B116" s="56" t="s">
        <v>269</v>
      </c>
      <c r="C116" s="56" t="s">
        <v>270</v>
      </c>
      <c r="D116" s="56" t="s">
        <v>271</v>
      </c>
      <c r="E116" s="56" t="s">
        <v>271</v>
      </c>
      <c r="F116" s="56" t="s">
        <v>272</v>
      </c>
      <c r="G116" s="56" t="s">
        <v>273</v>
      </c>
      <c r="H116" s="56" t="s">
        <v>274</v>
      </c>
      <c r="I116" s="56" t="s">
        <v>364</v>
      </c>
      <c r="J116" s="56" t="s">
        <v>276</v>
      </c>
      <c r="K116" s="56" t="s">
        <v>277</v>
      </c>
      <c r="L116" s="56" t="s">
        <v>364</v>
      </c>
      <c r="M116" s="56" t="s">
        <v>278</v>
      </c>
      <c r="N116" s="56" t="s">
        <v>279</v>
      </c>
      <c r="O116" s="56" t="s">
        <v>277</v>
      </c>
      <c r="P116" s="54">
        <v>158244</v>
      </c>
      <c r="Q116" s="55">
        <v>-1582.44</v>
      </c>
      <c r="R116" t="str">
        <f t="shared" si="1"/>
        <v>201705</v>
      </c>
      <c r="S116" s="14">
        <f>-Q116</f>
        <v>1582.44</v>
      </c>
    </row>
    <row r="117" spans="1:19">
      <c r="A117" s="56" t="s">
        <v>268</v>
      </c>
      <c r="B117" s="56" t="s">
        <v>269</v>
      </c>
      <c r="C117" s="56" t="s">
        <v>270</v>
      </c>
      <c r="D117" s="56" t="s">
        <v>271</v>
      </c>
      <c r="E117" s="56" t="s">
        <v>271</v>
      </c>
      <c r="F117" s="56" t="s">
        <v>272</v>
      </c>
      <c r="G117" s="56" t="s">
        <v>273</v>
      </c>
      <c r="H117" s="56" t="s">
        <v>274</v>
      </c>
      <c r="I117" s="56" t="s">
        <v>365</v>
      </c>
      <c r="J117" s="56" t="s">
        <v>276</v>
      </c>
      <c r="K117" s="56" t="s">
        <v>277</v>
      </c>
      <c r="L117" s="56" t="s">
        <v>365</v>
      </c>
      <c r="M117" s="56" t="s">
        <v>278</v>
      </c>
      <c r="N117" s="56" t="s">
        <v>279</v>
      </c>
      <c r="O117" s="56" t="s">
        <v>277</v>
      </c>
      <c r="P117" s="54">
        <v>231644</v>
      </c>
      <c r="Q117" s="55">
        <v>-2316.44</v>
      </c>
      <c r="R117" t="str">
        <f t="shared" si="1"/>
        <v>201705</v>
      </c>
      <c r="S117" s="14">
        <f>-Q117</f>
        <v>2316.44</v>
      </c>
    </row>
    <row r="118" spans="1:19">
      <c r="A118" s="56" t="s">
        <v>268</v>
      </c>
      <c r="B118" s="56" t="s">
        <v>269</v>
      </c>
      <c r="C118" s="56" t="s">
        <v>270</v>
      </c>
      <c r="D118" s="56" t="s">
        <v>271</v>
      </c>
      <c r="E118" s="56" t="s">
        <v>271</v>
      </c>
      <c r="F118" s="56" t="s">
        <v>272</v>
      </c>
      <c r="G118" s="56" t="s">
        <v>273</v>
      </c>
      <c r="H118" s="56" t="s">
        <v>274</v>
      </c>
      <c r="I118" s="56" t="s">
        <v>366</v>
      </c>
      <c r="J118" s="56" t="s">
        <v>276</v>
      </c>
      <c r="K118" s="56" t="s">
        <v>277</v>
      </c>
      <c r="L118" s="56" t="s">
        <v>366</v>
      </c>
      <c r="M118" s="56" t="s">
        <v>278</v>
      </c>
      <c r="N118" s="56" t="s">
        <v>277</v>
      </c>
      <c r="O118" s="56" t="s">
        <v>277</v>
      </c>
      <c r="P118" s="54">
        <v>24155</v>
      </c>
      <c r="Q118" s="55">
        <v>241.55</v>
      </c>
      <c r="R118" t="str">
        <f t="shared" si="1"/>
        <v>201705</v>
      </c>
      <c r="S118" s="14">
        <f>Q118</f>
        <v>241.55</v>
      </c>
    </row>
    <row r="119" spans="1:19">
      <c r="A119" s="56" t="s">
        <v>268</v>
      </c>
      <c r="B119" s="56" t="s">
        <v>269</v>
      </c>
      <c r="C119" s="56" t="s">
        <v>270</v>
      </c>
      <c r="D119" s="56" t="s">
        <v>271</v>
      </c>
      <c r="E119" s="56" t="s">
        <v>271</v>
      </c>
      <c r="F119" s="56" t="s">
        <v>272</v>
      </c>
      <c r="G119" s="56" t="s">
        <v>273</v>
      </c>
      <c r="H119" s="56" t="s">
        <v>274</v>
      </c>
      <c r="I119" s="56" t="s">
        <v>367</v>
      </c>
      <c r="J119" s="56" t="s">
        <v>276</v>
      </c>
      <c r="K119" s="56" t="s">
        <v>277</v>
      </c>
      <c r="L119" s="56" t="s">
        <v>367</v>
      </c>
      <c r="M119" s="56" t="s">
        <v>278</v>
      </c>
      <c r="N119" s="56" t="s">
        <v>277</v>
      </c>
      <c r="O119" s="56" t="s">
        <v>277</v>
      </c>
      <c r="P119" s="54">
        <v>597856</v>
      </c>
      <c r="Q119" s="55">
        <v>5978.56</v>
      </c>
      <c r="R119" t="str">
        <f t="shared" si="1"/>
        <v>201705</v>
      </c>
      <c r="S119" s="14">
        <f>Q119</f>
        <v>5978.56</v>
      </c>
    </row>
    <row r="120" spans="1:19">
      <c r="A120" s="56" t="s">
        <v>268</v>
      </c>
      <c r="B120" s="56" t="s">
        <v>269</v>
      </c>
      <c r="C120" s="56" t="s">
        <v>270</v>
      </c>
      <c r="D120" s="56" t="s">
        <v>271</v>
      </c>
      <c r="E120" s="56" t="s">
        <v>271</v>
      </c>
      <c r="F120" s="56" t="s">
        <v>272</v>
      </c>
      <c r="G120" s="56" t="s">
        <v>273</v>
      </c>
      <c r="H120" s="56" t="s">
        <v>274</v>
      </c>
      <c r="I120" s="56" t="s">
        <v>367</v>
      </c>
      <c r="J120" s="56" t="s">
        <v>276</v>
      </c>
      <c r="K120" s="56" t="s">
        <v>277</v>
      </c>
      <c r="L120" s="56" t="s">
        <v>367</v>
      </c>
      <c r="M120" s="56" t="s">
        <v>278</v>
      </c>
      <c r="N120" s="56" t="s">
        <v>279</v>
      </c>
      <c r="O120" s="56" t="s">
        <v>277</v>
      </c>
      <c r="P120" s="54">
        <v>37833</v>
      </c>
      <c r="Q120" s="55">
        <v>-378.33</v>
      </c>
      <c r="R120" t="str">
        <f t="shared" si="1"/>
        <v>201705</v>
      </c>
      <c r="S120" s="14">
        <f>-Q120</f>
        <v>378.33</v>
      </c>
    </row>
    <row r="121" spans="1:19">
      <c r="A121" s="56" t="s">
        <v>268</v>
      </c>
      <c r="B121" s="56" t="s">
        <v>269</v>
      </c>
      <c r="C121" s="56" t="s">
        <v>270</v>
      </c>
      <c r="D121" s="56" t="s">
        <v>271</v>
      </c>
      <c r="E121" s="56" t="s">
        <v>271</v>
      </c>
      <c r="F121" s="56" t="s">
        <v>272</v>
      </c>
      <c r="G121" s="56" t="s">
        <v>273</v>
      </c>
      <c r="H121" s="56" t="s">
        <v>274</v>
      </c>
      <c r="I121" s="56" t="s">
        <v>368</v>
      </c>
      <c r="J121" s="56" t="s">
        <v>276</v>
      </c>
      <c r="K121" s="56" t="s">
        <v>277</v>
      </c>
      <c r="L121" s="56" t="s">
        <v>368</v>
      </c>
      <c r="M121" s="56" t="s">
        <v>278</v>
      </c>
      <c r="N121" s="56" t="s">
        <v>277</v>
      </c>
      <c r="O121" s="56" t="s">
        <v>277</v>
      </c>
      <c r="P121" s="54">
        <v>413755</v>
      </c>
      <c r="Q121" s="55">
        <v>4137.55</v>
      </c>
      <c r="R121" t="str">
        <f t="shared" si="1"/>
        <v>201706</v>
      </c>
      <c r="S121" s="14">
        <f>Q121</f>
        <v>4137.55</v>
      </c>
    </row>
    <row r="122" spans="1:19">
      <c r="A122" s="56" t="s">
        <v>268</v>
      </c>
      <c r="B122" s="56" t="s">
        <v>269</v>
      </c>
      <c r="C122" s="56" t="s">
        <v>270</v>
      </c>
      <c r="D122" s="56" t="s">
        <v>271</v>
      </c>
      <c r="E122" s="56" t="s">
        <v>271</v>
      </c>
      <c r="F122" s="56" t="s">
        <v>272</v>
      </c>
      <c r="G122" s="56" t="s">
        <v>273</v>
      </c>
      <c r="H122" s="56" t="s">
        <v>274</v>
      </c>
      <c r="I122" s="56" t="s">
        <v>369</v>
      </c>
      <c r="J122" s="56" t="s">
        <v>276</v>
      </c>
      <c r="K122" s="56" t="s">
        <v>277</v>
      </c>
      <c r="L122" s="56" t="s">
        <v>369</v>
      </c>
      <c r="M122" s="56" t="s">
        <v>278</v>
      </c>
      <c r="N122" s="56" t="s">
        <v>279</v>
      </c>
      <c r="O122" s="56" t="s">
        <v>277</v>
      </c>
      <c r="P122" s="54">
        <v>644744</v>
      </c>
      <c r="Q122" s="55">
        <v>-6447.44</v>
      </c>
      <c r="R122" t="str">
        <f t="shared" si="1"/>
        <v>201706</v>
      </c>
      <c r="S122" s="14">
        <f>-Q122</f>
        <v>6447.44</v>
      </c>
    </row>
    <row r="123" spans="1:19">
      <c r="A123" s="56" t="s">
        <v>268</v>
      </c>
      <c r="B123" s="56" t="s">
        <v>269</v>
      </c>
      <c r="C123" s="56" t="s">
        <v>270</v>
      </c>
      <c r="D123" s="56" t="s">
        <v>271</v>
      </c>
      <c r="E123" s="56" t="s">
        <v>271</v>
      </c>
      <c r="F123" s="56" t="s">
        <v>272</v>
      </c>
      <c r="G123" s="56" t="s">
        <v>273</v>
      </c>
      <c r="H123" s="56" t="s">
        <v>274</v>
      </c>
      <c r="I123" s="56" t="s">
        <v>370</v>
      </c>
      <c r="J123" s="56" t="s">
        <v>276</v>
      </c>
      <c r="K123" s="56" t="s">
        <v>277</v>
      </c>
      <c r="L123" s="56" t="s">
        <v>370</v>
      </c>
      <c r="M123" s="56" t="s">
        <v>278</v>
      </c>
      <c r="N123" s="56" t="s">
        <v>277</v>
      </c>
      <c r="O123" s="56" t="s">
        <v>277</v>
      </c>
      <c r="P123" s="54">
        <v>91755</v>
      </c>
      <c r="Q123" s="55">
        <v>917.55</v>
      </c>
      <c r="R123" t="str">
        <f t="shared" si="1"/>
        <v>201706</v>
      </c>
      <c r="S123" s="14">
        <f>Q123</f>
        <v>917.55</v>
      </c>
    </row>
    <row r="124" spans="1:19">
      <c r="A124" s="56" t="s">
        <v>268</v>
      </c>
      <c r="B124" s="56" t="s">
        <v>269</v>
      </c>
      <c r="C124" s="56" t="s">
        <v>270</v>
      </c>
      <c r="D124" s="56" t="s">
        <v>271</v>
      </c>
      <c r="E124" s="56" t="s">
        <v>271</v>
      </c>
      <c r="F124" s="56" t="s">
        <v>272</v>
      </c>
      <c r="G124" s="56" t="s">
        <v>273</v>
      </c>
      <c r="H124" s="56" t="s">
        <v>274</v>
      </c>
      <c r="I124" s="56" t="s">
        <v>371</v>
      </c>
      <c r="J124" s="56" t="s">
        <v>276</v>
      </c>
      <c r="K124" s="56" t="s">
        <v>277</v>
      </c>
      <c r="L124" s="56" t="s">
        <v>371</v>
      </c>
      <c r="M124" s="56" t="s">
        <v>278</v>
      </c>
      <c r="N124" s="56" t="s">
        <v>277</v>
      </c>
      <c r="O124" s="56" t="s">
        <v>277</v>
      </c>
      <c r="P124" s="54">
        <v>1053567</v>
      </c>
      <c r="Q124" s="55">
        <v>10535.67</v>
      </c>
      <c r="R124" t="str">
        <f t="shared" si="1"/>
        <v>201706</v>
      </c>
      <c r="S124" s="14">
        <f>Q124</f>
        <v>10535.67</v>
      </c>
    </row>
    <row r="125" spans="1:19">
      <c r="A125" s="56" t="s">
        <v>268</v>
      </c>
      <c r="B125" s="56" t="s">
        <v>269</v>
      </c>
      <c r="C125" s="56" t="s">
        <v>270</v>
      </c>
      <c r="D125" s="56" t="s">
        <v>271</v>
      </c>
      <c r="E125" s="56" t="s">
        <v>271</v>
      </c>
      <c r="F125" s="56" t="s">
        <v>272</v>
      </c>
      <c r="G125" s="56" t="s">
        <v>273</v>
      </c>
      <c r="H125" s="56" t="s">
        <v>274</v>
      </c>
      <c r="I125" s="56" t="s">
        <v>372</v>
      </c>
      <c r="J125" s="56" t="s">
        <v>276</v>
      </c>
      <c r="K125" s="56" t="s">
        <v>277</v>
      </c>
      <c r="L125" s="56" t="s">
        <v>372</v>
      </c>
      <c r="M125" s="56" t="s">
        <v>278</v>
      </c>
      <c r="N125" s="56" t="s">
        <v>279</v>
      </c>
      <c r="O125" s="56" t="s">
        <v>277</v>
      </c>
      <c r="P125" s="54">
        <v>551844</v>
      </c>
      <c r="Q125" s="55">
        <v>-5518.44</v>
      </c>
      <c r="R125" t="str">
        <f t="shared" si="1"/>
        <v>201706</v>
      </c>
      <c r="S125" s="14">
        <f>-Q125</f>
        <v>5518.44</v>
      </c>
    </row>
    <row r="126" spans="1:19">
      <c r="A126" s="56" t="s">
        <v>268</v>
      </c>
      <c r="B126" s="56" t="s">
        <v>269</v>
      </c>
      <c r="C126" s="56" t="s">
        <v>270</v>
      </c>
      <c r="D126" s="56" t="s">
        <v>271</v>
      </c>
      <c r="E126" s="56" t="s">
        <v>271</v>
      </c>
      <c r="F126" s="56" t="s">
        <v>272</v>
      </c>
      <c r="G126" s="56" t="s">
        <v>273</v>
      </c>
      <c r="H126" s="56" t="s">
        <v>274</v>
      </c>
      <c r="I126" s="56" t="s">
        <v>373</v>
      </c>
      <c r="J126" s="56" t="s">
        <v>276</v>
      </c>
      <c r="K126" s="56" t="s">
        <v>277</v>
      </c>
      <c r="L126" s="56" t="s">
        <v>373</v>
      </c>
      <c r="M126" s="56" t="s">
        <v>278</v>
      </c>
      <c r="N126" s="56" t="s">
        <v>279</v>
      </c>
      <c r="O126" s="56" t="s">
        <v>277</v>
      </c>
      <c r="P126" s="54">
        <v>457200</v>
      </c>
      <c r="Q126" s="55">
        <v>-4572</v>
      </c>
      <c r="R126" t="str">
        <f t="shared" si="1"/>
        <v>201706</v>
      </c>
      <c r="S126" s="14">
        <f>-Q126</f>
        <v>4572</v>
      </c>
    </row>
    <row r="127" spans="1:19">
      <c r="A127" s="56" t="s">
        <v>268</v>
      </c>
      <c r="B127" s="56" t="s">
        <v>269</v>
      </c>
      <c r="C127" s="56" t="s">
        <v>270</v>
      </c>
      <c r="D127" s="56" t="s">
        <v>271</v>
      </c>
      <c r="E127" s="56" t="s">
        <v>271</v>
      </c>
      <c r="F127" s="56" t="s">
        <v>272</v>
      </c>
      <c r="G127" s="56" t="s">
        <v>273</v>
      </c>
      <c r="H127" s="56" t="s">
        <v>274</v>
      </c>
      <c r="I127" s="56" t="s">
        <v>374</v>
      </c>
      <c r="J127" s="56" t="s">
        <v>276</v>
      </c>
      <c r="K127" s="56" t="s">
        <v>277</v>
      </c>
      <c r="L127" s="56" t="s">
        <v>374</v>
      </c>
      <c r="M127" s="56" t="s">
        <v>278</v>
      </c>
      <c r="N127" s="56" t="s">
        <v>277</v>
      </c>
      <c r="O127" s="56" t="s">
        <v>277</v>
      </c>
      <c r="P127" s="54">
        <v>955392</v>
      </c>
      <c r="Q127" s="55">
        <v>9553.92</v>
      </c>
      <c r="R127" t="str">
        <f t="shared" si="1"/>
        <v>201706</v>
      </c>
      <c r="S127" s="14">
        <f>Q127</f>
        <v>9553.92</v>
      </c>
    </row>
    <row r="128" spans="1:19">
      <c r="A128" s="56" t="s">
        <v>268</v>
      </c>
      <c r="B128" s="56" t="s">
        <v>269</v>
      </c>
      <c r="C128" s="56" t="s">
        <v>270</v>
      </c>
      <c r="D128" s="56" t="s">
        <v>271</v>
      </c>
      <c r="E128" s="56" t="s">
        <v>271</v>
      </c>
      <c r="F128" s="56" t="s">
        <v>272</v>
      </c>
      <c r="G128" s="56" t="s">
        <v>273</v>
      </c>
      <c r="H128" s="56" t="s">
        <v>274</v>
      </c>
      <c r="I128" s="56" t="s">
        <v>375</v>
      </c>
      <c r="J128" s="56" t="s">
        <v>276</v>
      </c>
      <c r="K128" s="56" t="s">
        <v>277</v>
      </c>
      <c r="L128" s="56" t="s">
        <v>375</v>
      </c>
      <c r="M128" s="56" t="s">
        <v>278</v>
      </c>
      <c r="N128" s="56" t="s">
        <v>279</v>
      </c>
      <c r="O128" s="56" t="s">
        <v>277</v>
      </c>
      <c r="P128" s="54">
        <v>167501</v>
      </c>
      <c r="Q128" s="55">
        <v>-1675.01</v>
      </c>
      <c r="R128" t="str">
        <f t="shared" si="1"/>
        <v>201706</v>
      </c>
      <c r="S128" s="14">
        <f>-Q128</f>
        <v>1675.01</v>
      </c>
    </row>
    <row r="129" spans="1:19">
      <c r="A129" s="56" t="s">
        <v>268</v>
      </c>
      <c r="B129" s="56" t="s">
        <v>269</v>
      </c>
      <c r="C129" s="56" t="s">
        <v>270</v>
      </c>
      <c r="D129" s="56" t="s">
        <v>271</v>
      </c>
      <c r="E129" s="56" t="s">
        <v>271</v>
      </c>
      <c r="F129" s="56" t="s">
        <v>272</v>
      </c>
      <c r="G129" s="56" t="s">
        <v>273</v>
      </c>
      <c r="H129" s="56" t="s">
        <v>274</v>
      </c>
      <c r="I129" s="56" t="s">
        <v>376</v>
      </c>
      <c r="J129" s="56" t="s">
        <v>276</v>
      </c>
      <c r="K129" s="56" t="s">
        <v>277</v>
      </c>
      <c r="L129" s="56" t="s">
        <v>376</v>
      </c>
      <c r="M129" s="56" t="s">
        <v>278</v>
      </c>
      <c r="N129" s="56" t="s">
        <v>279</v>
      </c>
      <c r="O129" s="56" t="s">
        <v>277</v>
      </c>
      <c r="P129" s="54">
        <v>52602</v>
      </c>
      <c r="Q129" s="55">
        <v>-526.02</v>
      </c>
      <c r="R129" t="str">
        <f t="shared" si="1"/>
        <v>201706</v>
      </c>
      <c r="S129" s="14">
        <f>-Q129</f>
        <v>526.02</v>
      </c>
    </row>
    <row r="130" spans="1:19">
      <c r="A130" s="56" t="s">
        <v>268</v>
      </c>
      <c r="B130" s="56" t="s">
        <v>269</v>
      </c>
      <c r="C130" s="56" t="s">
        <v>270</v>
      </c>
      <c r="D130" s="56" t="s">
        <v>271</v>
      </c>
      <c r="E130" s="56" t="s">
        <v>271</v>
      </c>
      <c r="F130" s="56" t="s">
        <v>272</v>
      </c>
      <c r="G130" s="56" t="s">
        <v>273</v>
      </c>
      <c r="H130" s="56" t="s">
        <v>274</v>
      </c>
      <c r="I130" s="56" t="s">
        <v>377</v>
      </c>
      <c r="J130" s="56" t="s">
        <v>276</v>
      </c>
      <c r="K130" s="56" t="s">
        <v>277</v>
      </c>
      <c r="L130" s="56" t="s">
        <v>377</v>
      </c>
      <c r="M130" s="56" t="s">
        <v>278</v>
      </c>
      <c r="N130" s="56" t="s">
        <v>277</v>
      </c>
      <c r="O130" s="56" t="s">
        <v>277</v>
      </c>
      <c r="P130" s="54">
        <v>641529</v>
      </c>
      <c r="Q130" s="55">
        <v>6415.29</v>
      </c>
      <c r="R130" t="str">
        <f t="shared" si="1"/>
        <v>201706</v>
      </c>
      <c r="S130" s="14">
        <f>Q130</f>
        <v>6415.29</v>
      </c>
    </row>
    <row r="131" spans="1:19">
      <c r="A131" s="56" t="s">
        <v>268</v>
      </c>
      <c r="B131" s="56" t="s">
        <v>269</v>
      </c>
      <c r="C131" s="56" t="s">
        <v>270</v>
      </c>
      <c r="D131" s="56" t="s">
        <v>271</v>
      </c>
      <c r="E131" s="56" t="s">
        <v>271</v>
      </c>
      <c r="F131" s="56" t="s">
        <v>272</v>
      </c>
      <c r="G131" s="56" t="s">
        <v>273</v>
      </c>
      <c r="H131" s="56" t="s">
        <v>274</v>
      </c>
      <c r="I131" s="56" t="s">
        <v>378</v>
      </c>
      <c r="J131" s="56" t="s">
        <v>276</v>
      </c>
      <c r="K131" s="56" t="s">
        <v>277</v>
      </c>
      <c r="L131" s="56" t="s">
        <v>378</v>
      </c>
      <c r="M131" s="56" t="s">
        <v>278</v>
      </c>
      <c r="N131" s="56" t="s">
        <v>279</v>
      </c>
      <c r="O131" s="56" t="s">
        <v>277</v>
      </c>
      <c r="P131" s="54">
        <v>421895</v>
      </c>
      <c r="Q131" s="55">
        <v>-4218.95</v>
      </c>
      <c r="R131" t="str">
        <f t="shared" ref="R131:R194" si="3">MID(L131,1,6)</f>
        <v>201706</v>
      </c>
      <c r="S131" s="14">
        <f>-Q131</f>
        <v>4218.95</v>
      </c>
    </row>
    <row r="132" spans="1:19">
      <c r="A132" s="56" t="s">
        <v>268</v>
      </c>
      <c r="B132" s="56" t="s">
        <v>269</v>
      </c>
      <c r="C132" s="56" t="s">
        <v>270</v>
      </c>
      <c r="D132" s="56" t="s">
        <v>271</v>
      </c>
      <c r="E132" s="56" t="s">
        <v>271</v>
      </c>
      <c r="F132" s="56" t="s">
        <v>272</v>
      </c>
      <c r="G132" s="56" t="s">
        <v>273</v>
      </c>
      <c r="H132" s="56" t="s">
        <v>274</v>
      </c>
      <c r="I132" s="56" t="s">
        <v>379</v>
      </c>
      <c r="J132" s="56" t="s">
        <v>276</v>
      </c>
      <c r="K132" s="56" t="s">
        <v>277</v>
      </c>
      <c r="L132" s="56" t="s">
        <v>379</v>
      </c>
      <c r="M132" s="56" t="s">
        <v>278</v>
      </c>
      <c r="N132" s="56" t="s">
        <v>277</v>
      </c>
      <c r="O132" s="56" t="s">
        <v>277</v>
      </c>
      <c r="P132" s="54">
        <v>57433</v>
      </c>
      <c r="Q132" s="55">
        <v>574.33000000000004</v>
      </c>
      <c r="R132" t="str">
        <f t="shared" si="3"/>
        <v>201706</v>
      </c>
      <c r="S132" s="14">
        <f>Q132</f>
        <v>574.33000000000004</v>
      </c>
    </row>
    <row r="133" spans="1:19">
      <c r="A133" s="56" t="s">
        <v>268</v>
      </c>
      <c r="B133" s="56" t="s">
        <v>269</v>
      </c>
      <c r="C133" s="56" t="s">
        <v>270</v>
      </c>
      <c r="D133" s="56" t="s">
        <v>271</v>
      </c>
      <c r="E133" s="56" t="s">
        <v>271</v>
      </c>
      <c r="F133" s="56" t="s">
        <v>272</v>
      </c>
      <c r="G133" s="56" t="s">
        <v>273</v>
      </c>
      <c r="H133" s="56" t="s">
        <v>274</v>
      </c>
      <c r="I133" s="56" t="s">
        <v>380</v>
      </c>
      <c r="J133" s="56" t="s">
        <v>276</v>
      </c>
      <c r="K133" s="56" t="s">
        <v>277</v>
      </c>
      <c r="L133" s="56" t="s">
        <v>380</v>
      </c>
      <c r="M133" s="56" t="s">
        <v>278</v>
      </c>
      <c r="N133" s="56" t="s">
        <v>277</v>
      </c>
      <c r="O133" s="56" t="s">
        <v>277</v>
      </c>
      <c r="P133" s="54">
        <v>160683</v>
      </c>
      <c r="Q133" s="55">
        <v>1606.83</v>
      </c>
      <c r="R133" t="str">
        <f t="shared" si="3"/>
        <v>201706</v>
      </c>
      <c r="S133" s="14">
        <f>Q133</f>
        <v>1606.83</v>
      </c>
    </row>
    <row r="134" spans="1:19">
      <c r="A134" s="56" t="s">
        <v>268</v>
      </c>
      <c r="B134" s="56" t="s">
        <v>269</v>
      </c>
      <c r="C134" s="56" t="s">
        <v>270</v>
      </c>
      <c r="D134" s="56" t="s">
        <v>271</v>
      </c>
      <c r="E134" s="56" t="s">
        <v>271</v>
      </c>
      <c r="F134" s="56" t="s">
        <v>272</v>
      </c>
      <c r="G134" s="56" t="s">
        <v>273</v>
      </c>
      <c r="H134" s="56" t="s">
        <v>274</v>
      </c>
      <c r="I134" s="56" t="s">
        <v>380</v>
      </c>
      <c r="J134" s="56" t="s">
        <v>276</v>
      </c>
      <c r="K134" s="56" t="s">
        <v>277</v>
      </c>
      <c r="L134" s="56" t="s">
        <v>380</v>
      </c>
      <c r="M134" s="56" t="s">
        <v>278</v>
      </c>
      <c r="N134" s="56" t="s">
        <v>277</v>
      </c>
      <c r="O134" s="56" t="s">
        <v>277</v>
      </c>
      <c r="P134" s="54">
        <v>28000000</v>
      </c>
      <c r="Q134" s="52">
        <v>280000</v>
      </c>
      <c r="R134" t="str">
        <f t="shared" si="3"/>
        <v>201706</v>
      </c>
      <c r="S134" s="14">
        <f>Q134</f>
        <v>280000</v>
      </c>
    </row>
    <row r="135" spans="1:19">
      <c r="A135" s="56" t="s">
        <v>268</v>
      </c>
      <c r="B135" s="56" t="s">
        <v>269</v>
      </c>
      <c r="C135" s="56" t="s">
        <v>270</v>
      </c>
      <c r="D135" s="56" t="s">
        <v>271</v>
      </c>
      <c r="E135" s="56" t="s">
        <v>271</v>
      </c>
      <c r="F135" s="56" t="s">
        <v>272</v>
      </c>
      <c r="G135" s="56" t="s">
        <v>273</v>
      </c>
      <c r="H135" s="56" t="s">
        <v>274</v>
      </c>
      <c r="I135" s="56" t="s">
        <v>380</v>
      </c>
      <c r="J135" s="56" t="s">
        <v>276</v>
      </c>
      <c r="K135" s="56" t="s">
        <v>277</v>
      </c>
      <c r="L135" s="56" t="s">
        <v>380</v>
      </c>
      <c r="M135" s="56" t="s">
        <v>278</v>
      </c>
      <c r="N135" s="56" t="s">
        <v>279</v>
      </c>
      <c r="O135" s="56" t="s">
        <v>277</v>
      </c>
      <c r="P135" s="54">
        <v>47587</v>
      </c>
      <c r="Q135" s="55">
        <v>-475.87</v>
      </c>
      <c r="R135" t="str">
        <f t="shared" si="3"/>
        <v>201706</v>
      </c>
      <c r="S135" s="14">
        <f>-Q135</f>
        <v>475.87</v>
      </c>
    </row>
    <row r="136" spans="1:19">
      <c r="A136" s="56" t="s">
        <v>268</v>
      </c>
      <c r="B136" s="56" t="s">
        <v>269</v>
      </c>
      <c r="C136" s="56" t="s">
        <v>270</v>
      </c>
      <c r="D136" s="56" t="s">
        <v>271</v>
      </c>
      <c r="E136" s="56" t="s">
        <v>271</v>
      </c>
      <c r="F136" s="56" t="s">
        <v>272</v>
      </c>
      <c r="G136" s="56" t="s">
        <v>273</v>
      </c>
      <c r="H136" s="56" t="s">
        <v>274</v>
      </c>
      <c r="I136" s="56" t="s">
        <v>381</v>
      </c>
      <c r="J136" s="56" t="s">
        <v>276</v>
      </c>
      <c r="K136" s="56" t="s">
        <v>277</v>
      </c>
      <c r="L136" s="56" t="s">
        <v>381</v>
      </c>
      <c r="M136" s="56" t="s">
        <v>278</v>
      </c>
      <c r="N136" s="56" t="s">
        <v>279</v>
      </c>
      <c r="O136" s="56" t="s">
        <v>277</v>
      </c>
      <c r="P136" s="54">
        <v>174688</v>
      </c>
      <c r="Q136" s="55">
        <v>-1746.88</v>
      </c>
      <c r="R136" t="str">
        <f t="shared" si="3"/>
        <v>201706</v>
      </c>
      <c r="S136" s="14">
        <f>-Q136</f>
        <v>1746.88</v>
      </c>
    </row>
    <row r="137" spans="1:19">
      <c r="A137" s="56" t="s">
        <v>268</v>
      </c>
      <c r="B137" s="56" t="s">
        <v>269</v>
      </c>
      <c r="C137" s="56" t="s">
        <v>270</v>
      </c>
      <c r="D137" s="56" t="s">
        <v>271</v>
      </c>
      <c r="E137" s="56" t="s">
        <v>271</v>
      </c>
      <c r="F137" s="56" t="s">
        <v>272</v>
      </c>
      <c r="G137" s="56" t="s">
        <v>273</v>
      </c>
      <c r="H137" s="56" t="s">
        <v>274</v>
      </c>
      <c r="I137" s="56" t="s">
        <v>381</v>
      </c>
      <c r="J137" s="56" t="s">
        <v>276</v>
      </c>
      <c r="K137" s="56" t="s">
        <v>277</v>
      </c>
      <c r="L137" s="56" t="s">
        <v>381</v>
      </c>
      <c r="M137" s="56" t="s">
        <v>278</v>
      </c>
      <c r="N137" s="56" t="s">
        <v>277</v>
      </c>
      <c r="O137" s="56" t="s">
        <v>277</v>
      </c>
      <c r="P137" s="54">
        <v>20000000</v>
      </c>
      <c r="Q137" s="52">
        <v>200000</v>
      </c>
      <c r="R137" t="str">
        <f t="shared" si="3"/>
        <v>201706</v>
      </c>
      <c r="S137" s="14">
        <f>Q137</f>
        <v>200000</v>
      </c>
    </row>
    <row r="138" spans="1:19">
      <c r="A138" s="56" t="s">
        <v>268</v>
      </c>
      <c r="B138" s="56" t="s">
        <v>269</v>
      </c>
      <c r="C138" s="56" t="s">
        <v>270</v>
      </c>
      <c r="D138" s="56" t="s">
        <v>271</v>
      </c>
      <c r="E138" s="56" t="s">
        <v>271</v>
      </c>
      <c r="F138" s="56" t="s">
        <v>272</v>
      </c>
      <c r="G138" s="56" t="s">
        <v>273</v>
      </c>
      <c r="H138" s="56" t="s">
        <v>274</v>
      </c>
      <c r="I138" s="56" t="s">
        <v>381</v>
      </c>
      <c r="J138" s="56" t="s">
        <v>276</v>
      </c>
      <c r="K138" s="56" t="s">
        <v>277</v>
      </c>
      <c r="L138" s="56" t="s">
        <v>381</v>
      </c>
      <c r="M138" s="56" t="s">
        <v>278</v>
      </c>
      <c r="N138" s="56" t="s">
        <v>279</v>
      </c>
      <c r="O138" s="56" t="s">
        <v>277</v>
      </c>
      <c r="P138" s="54">
        <v>239126</v>
      </c>
      <c r="Q138" s="55">
        <v>-2391.2600000000002</v>
      </c>
      <c r="R138" t="str">
        <f t="shared" si="3"/>
        <v>201706</v>
      </c>
      <c r="S138" s="14">
        <f>-Q138</f>
        <v>2391.2600000000002</v>
      </c>
    </row>
    <row r="139" spans="1:19">
      <c r="A139" s="56" t="s">
        <v>268</v>
      </c>
      <c r="B139" s="56" t="s">
        <v>269</v>
      </c>
      <c r="C139" s="56" t="s">
        <v>270</v>
      </c>
      <c r="D139" s="56" t="s">
        <v>271</v>
      </c>
      <c r="E139" s="56" t="s">
        <v>271</v>
      </c>
      <c r="F139" s="56" t="s">
        <v>272</v>
      </c>
      <c r="G139" s="56" t="s">
        <v>273</v>
      </c>
      <c r="H139" s="56" t="s">
        <v>274</v>
      </c>
      <c r="I139" s="56" t="s">
        <v>382</v>
      </c>
      <c r="J139" s="56" t="s">
        <v>276</v>
      </c>
      <c r="K139" s="56" t="s">
        <v>277</v>
      </c>
      <c r="L139" s="56" t="s">
        <v>382</v>
      </c>
      <c r="M139" s="56" t="s">
        <v>278</v>
      </c>
      <c r="N139" s="56" t="s">
        <v>277</v>
      </c>
      <c r="O139" s="56" t="s">
        <v>277</v>
      </c>
      <c r="P139" s="54">
        <v>687620</v>
      </c>
      <c r="Q139" s="55">
        <v>6876.2</v>
      </c>
      <c r="R139" t="str">
        <f t="shared" si="3"/>
        <v>201706</v>
      </c>
      <c r="S139" s="14">
        <f>Q139</f>
        <v>6876.2</v>
      </c>
    </row>
    <row r="140" spans="1:19">
      <c r="A140" s="56" t="s">
        <v>268</v>
      </c>
      <c r="B140" s="56" t="s">
        <v>269</v>
      </c>
      <c r="C140" s="56" t="s">
        <v>270</v>
      </c>
      <c r="D140" s="56" t="s">
        <v>271</v>
      </c>
      <c r="E140" s="56" t="s">
        <v>271</v>
      </c>
      <c r="F140" s="56" t="s">
        <v>272</v>
      </c>
      <c r="G140" s="56" t="s">
        <v>273</v>
      </c>
      <c r="H140" s="56" t="s">
        <v>274</v>
      </c>
      <c r="I140" s="56" t="s">
        <v>383</v>
      </c>
      <c r="J140" s="56" t="s">
        <v>276</v>
      </c>
      <c r="K140" s="56" t="s">
        <v>277</v>
      </c>
      <c r="L140" s="56" t="s">
        <v>383</v>
      </c>
      <c r="M140" s="56" t="s">
        <v>278</v>
      </c>
      <c r="N140" s="56" t="s">
        <v>277</v>
      </c>
      <c r="O140" s="56" t="s">
        <v>277</v>
      </c>
      <c r="P140" s="54">
        <v>434528</v>
      </c>
      <c r="Q140" s="55">
        <v>4345.28</v>
      </c>
      <c r="R140" t="str">
        <f t="shared" si="3"/>
        <v>201706</v>
      </c>
      <c r="S140" s="14">
        <f>Q140</f>
        <v>4345.28</v>
      </c>
    </row>
    <row r="141" spans="1:19">
      <c r="A141" s="56" t="s">
        <v>268</v>
      </c>
      <c r="B141" s="56" t="s">
        <v>269</v>
      </c>
      <c r="C141" s="56" t="s">
        <v>270</v>
      </c>
      <c r="D141" s="56" t="s">
        <v>271</v>
      </c>
      <c r="E141" s="56" t="s">
        <v>271</v>
      </c>
      <c r="F141" s="56" t="s">
        <v>272</v>
      </c>
      <c r="G141" s="56" t="s">
        <v>273</v>
      </c>
      <c r="H141" s="56" t="s">
        <v>274</v>
      </c>
      <c r="I141" s="56" t="s">
        <v>383</v>
      </c>
      <c r="J141" s="56" t="s">
        <v>276</v>
      </c>
      <c r="K141" s="56" t="s">
        <v>277</v>
      </c>
      <c r="L141" s="56" t="s">
        <v>383</v>
      </c>
      <c r="M141" s="56" t="s">
        <v>278</v>
      </c>
      <c r="N141" s="56" t="s">
        <v>279</v>
      </c>
      <c r="O141" s="56" t="s">
        <v>277</v>
      </c>
      <c r="P141" s="54">
        <v>52683</v>
      </c>
      <c r="Q141" s="55">
        <v>-526.83000000000004</v>
      </c>
      <c r="R141" t="str">
        <f t="shared" si="3"/>
        <v>201706</v>
      </c>
      <c r="S141" s="14">
        <f>-Q141</f>
        <v>526.83000000000004</v>
      </c>
    </row>
    <row r="142" spans="1:19">
      <c r="A142" s="56" t="s">
        <v>268</v>
      </c>
      <c r="B142" s="56" t="s">
        <v>269</v>
      </c>
      <c r="C142" s="56" t="s">
        <v>270</v>
      </c>
      <c r="D142" s="56" t="s">
        <v>271</v>
      </c>
      <c r="E142" s="56" t="s">
        <v>271</v>
      </c>
      <c r="F142" s="56" t="s">
        <v>272</v>
      </c>
      <c r="G142" s="56" t="s">
        <v>273</v>
      </c>
      <c r="H142" s="56" t="s">
        <v>274</v>
      </c>
      <c r="I142" s="56" t="s">
        <v>384</v>
      </c>
      <c r="J142" s="56" t="s">
        <v>276</v>
      </c>
      <c r="K142" s="56" t="s">
        <v>277</v>
      </c>
      <c r="L142" s="56" t="s">
        <v>384</v>
      </c>
      <c r="M142" s="56" t="s">
        <v>278</v>
      </c>
      <c r="N142" s="56" t="s">
        <v>279</v>
      </c>
      <c r="O142" s="56" t="s">
        <v>277</v>
      </c>
      <c r="P142" s="54">
        <v>39070</v>
      </c>
      <c r="Q142" s="55">
        <v>-390.7</v>
      </c>
      <c r="R142" t="str">
        <f t="shared" si="3"/>
        <v>201706</v>
      </c>
      <c r="S142" s="14">
        <f>-Q142</f>
        <v>390.7</v>
      </c>
    </row>
    <row r="143" spans="1:19">
      <c r="A143" s="56" t="s">
        <v>268</v>
      </c>
      <c r="B143" s="56" t="s">
        <v>269</v>
      </c>
      <c r="C143" s="56" t="s">
        <v>270</v>
      </c>
      <c r="D143" s="56" t="s">
        <v>271</v>
      </c>
      <c r="E143" s="56" t="s">
        <v>271</v>
      </c>
      <c r="F143" s="56" t="s">
        <v>272</v>
      </c>
      <c r="G143" s="56" t="s">
        <v>273</v>
      </c>
      <c r="H143" s="56" t="s">
        <v>274</v>
      </c>
      <c r="I143" s="56" t="s">
        <v>385</v>
      </c>
      <c r="J143" s="56" t="s">
        <v>276</v>
      </c>
      <c r="K143" s="56" t="s">
        <v>277</v>
      </c>
      <c r="L143" s="56" t="s">
        <v>385</v>
      </c>
      <c r="M143" s="56" t="s">
        <v>278</v>
      </c>
      <c r="N143" s="56" t="s">
        <v>277</v>
      </c>
      <c r="O143" s="56" t="s">
        <v>277</v>
      </c>
      <c r="P143" s="54">
        <v>246753</v>
      </c>
      <c r="Q143" s="55">
        <v>2467.5300000000002</v>
      </c>
      <c r="R143" t="str">
        <f t="shared" si="3"/>
        <v>201706</v>
      </c>
      <c r="S143" s="14">
        <f>Q143</f>
        <v>2467.5300000000002</v>
      </c>
    </row>
    <row r="144" spans="1:19">
      <c r="A144" s="56" t="s">
        <v>268</v>
      </c>
      <c r="B144" s="56" t="s">
        <v>269</v>
      </c>
      <c r="C144" s="56" t="s">
        <v>270</v>
      </c>
      <c r="D144" s="56" t="s">
        <v>271</v>
      </c>
      <c r="E144" s="56" t="s">
        <v>271</v>
      </c>
      <c r="F144" s="56" t="s">
        <v>272</v>
      </c>
      <c r="G144" s="56" t="s">
        <v>273</v>
      </c>
      <c r="H144" s="56" t="s">
        <v>274</v>
      </c>
      <c r="I144" s="56" t="s">
        <v>385</v>
      </c>
      <c r="J144" s="56" t="s">
        <v>276</v>
      </c>
      <c r="K144" s="56" t="s">
        <v>277</v>
      </c>
      <c r="L144" s="56" t="s">
        <v>385</v>
      </c>
      <c r="M144" s="56" t="s">
        <v>278</v>
      </c>
      <c r="N144" s="56" t="s">
        <v>279</v>
      </c>
      <c r="O144" s="56" t="s">
        <v>277</v>
      </c>
      <c r="P144" s="54">
        <v>378984</v>
      </c>
      <c r="Q144" s="55">
        <v>-3789.84</v>
      </c>
      <c r="R144" t="str">
        <f t="shared" si="3"/>
        <v>201706</v>
      </c>
      <c r="S144" s="14">
        <f>-Q144</f>
        <v>3789.84</v>
      </c>
    </row>
    <row r="145" spans="1:19">
      <c r="A145" s="56" t="s">
        <v>268</v>
      </c>
      <c r="B145" s="56" t="s">
        <v>269</v>
      </c>
      <c r="C145" s="56" t="s">
        <v>270</v>
      </c>
      <c r="D145" s="56" t="s">
        <v>271</v>
      </c>
      <c r="E145" s="56" t="s">
        <v>271</v>
      </c>
      <c r="F145" s="56" t="s">
        <v>272</v>
      </c>
      <c r="G145" s="56" t="s">
        <v>273</v>
      </c>
      <c r="H145" s="56" t="s">
        <v>274</v>
      </c>
      <c r="I145" s="56" t="s">
        <v>386</v>
      </c>
      <c r="J145" s="56" t="s">
        <v>276</v>
      </c>
      <c r="K145" s="56" t="s">
        <v>277</v>
      </c>
      <c r="L145" s="56" t="s">
        <v>386</v>
      </c>
      <c r="M145" s="56" t="s">
        <v>278</v>
      </c>
      <c r="N145" s="56" t="s">
        <v>279</v>
      </c>
      <c r="O145" s="56" t="s">
        <v>277</v>
      </c>
      <c r="P145" s="54">
        <v>261929</v>
      </c>
      <c r="Q145" s="55">
        <v>-2619.29</v>
      </c>
      <c r="R145" t="str">
        <f t="shared" si="3"/>
        <v>201707</v>
      </c>
      <c r="S145" s="14">
        <f>-Q145</f>
        <v>2619.29</v>
      </c>
    </row>
    <row r="146" spans="1:19">
      <c r="A146" s="56" t="s">
        <v>268</v>
      </c>
      <c r="B146" s="56" t="s">
        <v>269</v>
      </c>
      <c r="C146" s="56" t="s">
        <v>270</v>
      </c>
      <c r="D146" s="56" t="s">
        <v>271</v>
      </c>
      <c r="E146" s="56" t="s">
        <v>271</v>
      </c>
      <c r="F146" s="56" t="s">
        <v>272</v>
      </c>
      <c r="G146" s="56" t="s">
        <v>273</v>
      </c>
      <c r="H146" s="56" t="s">
        <v>274</v>
      </c>
      <c r="I146" s="56" t="s">
        <v>387</v>
      </c>
      <c r="J146" s="56" t="s">
        <v>276</v>
      </c>
      <c r="K146" s="56" t="s">
        <v>277</v>
      </c>
      <c r="L146" s="56" t="s">
        <v>387</v>
      </c>
      <c r="M146" s="56" t="s">
        <v>278</v>
      </c>
      <c r="N146" s="56" t="s">
        <v>277</v>
      </c>
      <c r="O146" s="56" t="s">
        <v>277</v>
      </c>
      <c r="P146" s="54">
        <v>559578</v>
      </c>
      <c r="Q146" s="55">
        <v>5595.78</v>
      </c>
      <c r="R146" t="str">
        <f t="shared" si="3"/>
        <v>201707</v>
      </c>
      <c r="S146" s="14">
        <f>Q146</f>
        <v>5595.78</v>
      </c>
    </row>
    <row r="147" spans="1:19">
      <c r="A147" s="56" t="s">
        <v>268</v>
      </c>
      <c r="B147" s="56" t="s">
        <v>269</v>
      </c>
      <c r="C147" s="56" t="s">
        <v>270</v>
      </c>
      <c r="D147" s="56" t="s">
        <v>271</v>
      </c>
      <c r="E147" s="56" t="s">
        <v>271</v>
      </c>
      <c r="F147" s="56" t="s">
        <v>272</v>
      </c>
      <c r="G147" s="56" t="s">
        <v>273</v>
      </c>
      <c r="H147" s="56" t="s">
        <v>274</v>
      </c>
      <c r="I147" s="56" t="s">
        <v>388</v>
      </c>
      <c r="J147" s="56" t="s">
        <v>276</v>
      </c>
      <c r="K147" s="56" t="s">
        <v>277</v>
      </c>
      <c r="L147" s="56" t="s">
        <v>388</v>
      </c>
      <c r="M147" s="56" t="s">
        <v>278</v>
      </c>
      <c r="N147" s="56" t="s">
        <v>279</v>
      </c>
      <c r="O147" s="56" t="s">
        <v>277</v>
      </c>
      <c r="P147" s="54">
        <v>422202</v>
      </c>
      <c r="Q147" s="55">
        <v>-4222.0200000000004</v>
      </c>
      <c r="R147" t="str">
        <f t="shared" si="3"/>
        <v>201707</v>
      </c>
      <c r="S147" s="14">
        <f>-Q147</f>
        <v>4222.0200000000004</v>
      </c>
    </row>
    <row r="148" spans="1:19">
      <c r="A148" s="56" t="s">
        <v>268</v>
      </c>
      <c r="B148" s="56" t="s">
        <v>269</v>
      </c>
      <c r="C148" s="56" t="s">
        <v>270</v>
      </c>
      <c r="D148" s="56" t="s">
        <v>271</v>
      </c>
      <c r="E148" s="56" t="s">
        <v>271</v>
      </c>
      <c r="F148" s="56" t="s">
        <v>272</v>
      </c>
      <c r="G148" s="56" t="s">
        <v>273</v>
      </c>
      <c r="H148" s="56" t="s">
        <v>274</v>
      </c>
      <c r="I148" s="56" t="s">
        <v>388</v>
      </c>
      <c r="J148" s="56" t="s">
        <v>276</v>
      </c>
      <c r="K148" s="56" t="s">
        <v>277</v>
      </c>
      <c r="L148" s="56" t="s">
        <v>388</v>
      </c>
      <c r="M148" s="56" t="s">
        <v>278</v>
      </c>
      <c r="N148" s="56" t="s">
        <v>279</v>
      </c>
      <c r="O148" s="56" t="s">
        <v>277</v>
      </c>
      <c r="P148" s="54">
        <v>162845</v>
      </c>
      <c r="Q148" s="55">
        <v>-1628.45</v>
      </c>
      <c r="R148" t="str">
        <f t="shared" si="3"/>
        <v>201707</v>
      </c>
      <c r="S148" s="14">
        <f>-Q148</f>
        <v>1628.45</v>
      </c>
    </row>
    <row r="149" spans="1:19">
      <c r="A149" s="56" t="s">
        <v>268</v>
      </c>
      <c r="B149" s="56" t="s">
        <v>269</v>
      </c>
      <c r="C149" s="56" t="s">
        <v>270</v>
      </c>
      <c r="D149" s="56" t="s">
        <v>271</v>
      </c>
      <c r="E149" s="56" t="s">
        <v>271</v>
      </c>
      <c r="F149" s="56" t="s">
        <v>272</v>
      </c>
      <c r="G149" s="56" t="s">
        <v>273</v>
      </c>
      <c r="H149" s="56" t="s">
        <v>274</v>
      </c>
      <c r="I149" s="56" t="s">
        <v>389</v>
      </c>
      <c r="J149" s="56" t="s">
        <v>276</v>
      </c>
      <c r="K149" s="56" t="s">
        <v>277</v>
      </c>
      <c r="L149" s="56" t="s">
        <v>389</v>
      </c>
      <c r="M149" s="56" t="s">
        <v>278</v>
      </c>
      <c r="N149" s="56" t="s">
        <v>277</v>
      </c>
      <c r="O149" s="56" t="s">
        <v>277</v>
      </c>
      <c r="P149" s="54">
        <v>17577</v>
      </c>
      <c r="Q149" s="55">
        <v>175.77</v>
      </c>
      <c r="R149" t="str">
        <f t="shared" si="3"/>
        <v>201707</v>
      </c>
      <c r="S149" s="14">
        <f>Q149</f>
        <v>175.77</v>
      </c>
    </row>
    <row r="150" spans="1:19">
      <c r="A150" s="56" t="s">
        <v>268</v>
      </c>
      <c r="B150" s="56" t="s">
        <v>269</v>
      </c>
      <c r="C150" s="56" t="s">
        <v>270</v>
      </c>
      <c r="D150" s="56" t="s">
        <v>271</v>
      </c>
      <c r="E150" s="56" t="s">
        <v>271</v>
      </c>
      <c r="F150" s="56" t="s">
        <v>272</v>
      </c>
      <c r="G150" s="56" t="s">
        <v>273</v>
      </c>
      <c r="H150" s="56" t="s">
        <v>274</v>
      </c>
      <c r="I150" s="56" t="s">
        <v>390</v>
      </c>
      <c r="J150" s="56" t="s">
        <v>276</v>
      </c>
      <c r="K150" s="56" t="s">
        <v>277</v>
      </c>
      <c r="L150" s="56" t="s">
        <v>390</v>
      </c>
      <c r="M150" s="56" t="s">
        <v>278</v>
      </c>
      <c r="N150" s="56" t="s">
        <v>279</v>
      </c>
      <c r="O150" s="56" t="s">
        <v>277</v>
      </c>
      <c r="P150" s="54">
        <v>756668</v>
      </c>
      <c r="Q150" s="55">
        <v>-7566.68</v>
      </c>
      <c r="R150" t="str">
        <f t="shared" si="3"/>
        <v>201707</v>
      </c>
      <c r="S150" s="14">
        <f>-Q150</f>
        <v>7566.68</v>
      </c>
    </row>
    <row r="151" spans="1:19">
      <c r="A151" s="56" t="s">
        <v>268</v>
      </c>
      <c r="B151" s="56" t="s">
        <v>269</v>
      </c>
      <c r="C151" s="56" t="s">
        <v>270</v>
      </c>
      <c r="D151" s="56" t="s">
        <v>271</v>
      </c>
      <c r="E151" s="56" t="s">
        <v>271</v>
      </c>
      <c r="F151" s="56" t="s">
        <v>272</v>
      </c>
      <c r="G151" s="56" t="s">
        <v>273</v>
      </c>
      <c r="H151" s="56" t="s">
        <v>274</v>
      </c>
      <c r="I151" s="56" t="s">
        <v>391</v>
      </c>
      <c r="J151" s="56" t="s">
        <v>276</v>
      </c>
      <c r="K151" s="56" t="s">
        <v>277</v>
      </c>
      <c r="L151" s="56" t="s">
        <v>391</v>
      </c>
      <c r="M151" s="56" t="s">
        <v>278</v>
      </c>
      <c r="N151" s="56" t="s">
        <v>277</v>
      </c>
      <c r="O151" s="56" t="s">
        <v>277</v>
      </c>
      <c r="P151" s="54">
        <v>792257</v>
      </c>
      <c r="Q151" s="55">
        <v>7922.57</v>
      </c>
      <c r="R151" t="str">
        <f t="shared" si="3"/>
        <v>201707</v>
      </c>
      <c r="S151" s="14">
        <f>Q151</f>
        <v>7922.57</v>
      </c>
    </row>
    <row r="152" spans="1:19">
      <c r="A152" s="56" t="s">
        <v>268</v>
      </c>
      <c r="B152" s="56" t="s">
        <v>269</v>
      </c>
      <c r="C152" s="56" t="s">
        <v>270</v>
      </c>
      <c r="D152" s="56" t="s">
        <v>271</v>
      </c>
      <c r="E152" s="56" t="s">
        <v>271</v>
      </c>
      <c r="F152" s="56" t="s">
        <v>272</v>
      </c>
      <c r="G152" s="56" t="s">
        <v>273</v>
      </c>
      <c r="H152" s="56" t="s">
        <v>274</v>
      </c>
      <c r="I152" s="56" t="s">
        <v>392</v>
      </c>
      <c r="J152" s="56" t="s">
        <v>276</v>
      </c>
      <c r="K152" s="56" t="s">
        <v>277</v>
      </c>
      <c r="L152" s="56" t="s">
        <v>392</v>
      </c>
      <c r="M152" s="56" t="s">
        <v>278</v>
      </c>
      <c r="N152" s="56" t="s">
        <v>277</v>
      </c>
      <c r="O152" s="56" t="s">
        <v>277</v>
      </c>
      <c r="P152" s="54">
        <v>346916</v>
      </c>
      <c r="Q152" s="55">
        <v>3469.16</v>
      </c>
      <c r="R152" t="str">
        <f t="shared" si="3"/>
        <v>201707</v>
      </c>
      <c r="S152" s="14">
        <f>Q152</f>
        <v>3469.16</v>
      </c>
    </row>
    <row r="153" spans="1:19">
      <c r="A153" s="56" t="s">
        <v>268</v>
      </c>
      <c r="B153" s="56" t="s">
        <v>269</v>
      </c>
      <c r="C153" s="56" t="s">
        <v>270</v>
      </c>
      <c r="D153" s="56" t="s">
        <v>271</v>
      </c>
      <c r="E153" s="56" t="s">
        <v>271</v>
      </c>
      <c r="F153" s="56" t="s">
        <v>272</v>
      </c>
      <c r="G153" s="56" t="s">
        <v>273</v>
      </c>
      <c r="H153" s="56" t="s">
        <v>274</v>
      </c>
      <c r="I153" s="56" t="s">
        <v>393</v>
      </c>
      <c r="J153" s="56" t="s">
        <v>276</v>
      </c>
      <c r="K153" s="56" t="s">
        <v>277</v>
      </c>
      <c r="L153" s="56" t="s">
        <v>393</v>
      </c>
      <c r="M153" s="56" t="s">
        <v>278</v>
      </c>
      <c r="N153" s="56" t="s">
        <v>279</v>
      </c>
      <c r="O153" s="56" t="s">
        <v>277</v>
      </c>
      <c r="P153" s="54">
        <v>67603</v>
      </c>
      <c r="Q153" s="55">
        <v>-676.03</v>
      </c>
      <c r="R153" t="str">
        <f t="shared" si="3"/>
        <v>201707</v>
      </c>
      <c r="S153" s="14">
        <f>-Q153</f>
        <v>676.03</v>
      </c>
    </row>
    <row r="154" spans="1:19">
      <c r="A154" s="56" t="s">
        <v>268</v>
      </c>
      <c r="B154" s="56" t="s">
        <v>269</v>
      </c>
      <c r="C154" s="56" t="s">
        <v>270</v>
      </c>
      <c r="D154" s="56" t="s">
        <v>271</v>
      </c>
      <c r="E154" s="56" t="s">
        <v>271</v>
      </c>
      <c r="F154" s="56" t="s">
        <v>272</v>
      </c>
      <c r="G154" s="56" t="s">
        <v>273</v>
      </c>
      <c r="H154" s="56" t="s">
        <v>274</v>
      </c>
      <c r="I154" s="56" t="s">
        <v>393</v>
      </c>
      <c r="J154" s="56" t="s">
        <v>276</v>
      </c>
      <c r="K154" s="56" t="s">
        <v>277</v>
      </c>
      <c r="L154" s="56" t="s">
        <v>393</v>
      </c>
      <c r="M154" s="56" t="s">
        <v>278</v>
      </c>
      <c r="N154" s="56" t="s">
        <v>277</v>
      </c>
      <c r="O154" s="56" t="s">
        <v>277</v>
      </c>
      <c r="P154" s="54">
        <v>332423</v>
      </c>
      <c r="Q154" s="55">
        <v>3324.23</v>
      </c>
      <c r="R154" t="str">
        <f t="shared" si="3"/>
        <v>201707</v>
      </c>
      <c r="S154" s="14">
        <f>Q154</f>
        <v>3324.23</v>
      </c>
    </row>
    <row r="155" spans="1:19">
      <c r="A155" s="56" t="s">
        <v>268</v>
      </c>
      <c r="B155" s="56" t="s">
        <v>269</v>
      </c>
      <c r="C155" s="56" t="s">
        <v>270</v>
      </c>
      <c r="D155" s="56" t="s">
        <v>271</v>
      </c>
      <c r="E155" s="56" t="s">
        <v>271</v>
      </c>
      <c r="F155" s="56" t="s">
        <v>272</v>
      </c>
      <c r="G155" s="56" t="s">
        <v>273</v>
      </c>
      <c r="H155" s="56" t="s">
        <v>274</v>
      </c>
      <c r="I155" s="56" t="s">
        <v>394</v>
      </c>
      <c r="J155" s="56" t="s">
        <v>276</v>
      </c>
      <c r="K155" s="56" t="s">
        <v>277</v>
      </c>
      <c r="L155" s="56" t="s">
        <v>394</v>
      </c>
      <c r="M155" s="56" t="s">
        <v>278</v>
      </c>
      <c r="N155" s="56" t="s">
        <v>279</v>
      </c>
      <c r="O155" s="56" t="s">
        <v>277</v>
      </c>
      <c r="P155" s="54">
        <v>664846</v>
      </c>
      <c r="Q155" s="55">
        <v>-6648.46</v>
      </c>
      <c r="R155" t="str">
        <f t="shared" si="3"/>
        <v>201707</v>
      </c>
      <c r="S155" s="14">
        <f>-Q155</f>
        <v>6648.46</v>
      </c>
    </row>
    <row r="156" spans="1:19">
      <c r="A156" s="56" t="s">
        <v>268</v>
      </c>
      <c r="B156" s="56" t="s">
        <v>269</v>
      </c>
      <c r="C156" s="56" t="s">
        <v>270</v>
      </c>
      <c r="D156" s="56" t="s">
        <v>271</v>
      </c>
      <c r="E156" s="56" t="s">
        <v>271</v>
      </c>
      <c r="F156" s="56" t="s">
        <v>272</v>
      </c>
      <c r="G156" s="56" t="s">
        <v>273</v>
      </c>
      <c r="H156" s="56" t="s">
        <v>274</v>
      </c>
      <c r="I156" s="56" t="s">
        <v>394</v>
      </c>
      <c r="J156" s="56" t="s">
        <v>276</v>
      </c>
      <c r="K156" s="56" t="s">
        <v>277</v>
      </c>
      <c r="L156" s="56" t="s">
        <v>394</v>
      </c>
      <c r="M156" s="56" t="s">
        <v>278</v>
      </c>
      <c r="N156" s="56" t="s">
        <v>279</v>
      </c>
      <c r="O156" s="56" t="s">
        <v>277</v>
      </c>
      <c r="P156" s="54">
        <v>310109</v>
      </c>
      <c r="Q156" s="55">
        <v>-3101.09</v>
      </c>
      <c r="R156" t="str">
        <f t="shared" si="3"/>
        <v>201707</v>
      </c>
      <c r="S156" s="14">
        <f>-Q156</f>
        <v>3101.09</v>
      </c>
    </row>
    <row r="157" spans="1:19">
      <c r="A157" s="56" t="s">
        <v>268</v>
      </c>
      <c r="B157" s="56" t="s">
        <v>269</v>
      </c>
      <c r="C157" s="56" t="s">
        <v>270</v>
      </c>
      <c r="D157" s="56" t="s">
        <v>271</v>
      </c>
      <c r="E157" s="56" t="s">
        <v>271</v>
      </c>
      <c r="F157" s="56" t="s">
        <v>272</v>
      </c>
      <c r="G157" s="56" t="s">
        <v>273</v>
      </c>
      <c r="H157" s="56" t="s">
        <v>274</v>
      </c>
      <c r="I157" s="56" t="s">
        <v>395</v>
      </c>
      <c r="J157" s="56" t="s">
        <v>276</v>
      </c>
      <c r="K157" s="56" t="s">
        <v>277</v>
      </c>
      <c r="L157" s="56" t="s">
        <v>395</v>
      </c>
      <c r="M157" s="56" t="s">
        <v>278</v>
      </c>
      <c r="N157" s="56" t="s">
        <v>279</v>
      </c>
      <c r="O157" s="56" t="s">
        <v>277</v>
      </c>
      <c r="P157" s="54">
        <v>3298</v>
      </c>
      <c r="Q157" s="55">
        <v>-32.979999999999997</v>
      </c>
      <c r="R157" t="str">
        <f t="shared" si="3"/>
        <v>201707</v>
      </c>
      <c r="S157" s="14">
        <f>-Q157</f>
        <v>32.979999999999997</v>
      </c>
    </row>
    <row r="158" spans="1:19">
      <c r="A158" s="56" t="s">
        <v>268</v>
      </c>
      <c r="B158" s="56" t="s">
        <v>269</v>
      </c>
      <c r="C158" s="56" t="s">
        <v>270</v>
      </c>
      <c r="D158" s="56" t="s">
        <v>271</v>
      </c>
      <c r="E158" s="56" t="s">
        <v>271</v>
      </c>
      <c r="F158" s="56" t="s">
        <v>272</v>
      </c>
      <c r="G158" s="56" t="s">
        <v>273</v>
      </c>
      <c r="H158" s="56" t="s">
        <v>274</v>
      </c>
      <c r="I158" s="56" t="s">
        <v>396</v>
      </c>
      <c r="J158" s="56" t="s">
        <v>276</v>
      </c>
      <c r="K158" s="56" t="s">
        <v>277</v>
      </c>
      <c r="L158" s="56" t="s">
        <v>396</v>
      </c>
      <c r="M158" s="56" t="s">
        <v>278</v>
      </c>
      <c r="N158" s="56" t="s">
        <v>277</v>
      </c>
      <c r="O158" s="56" t="s">
        <v>277</v>
      </c>
      <c r="P158" s="54">
        <v>539702</v>
      </c>
      <c r="Q158" s="55">
        <v>5397.02</v>
      </c>
      <c r="R158" t="str">
        <f t="shared" si="3"/>
        <v>201707</v>
      </c>
      <c r="S158" s="14">
        <f>Q158</f>
        <v>5397.02</v>
      </c>
    </row>
    <row r="159" spans="1:19">
      <c r="A159" s="56" t="s">
        <v>268</v>
      </c>
      <c r="B159" s="56" t="s">
        <v>269</v>
      </c>
      <c r="C159" s="56" t="s">
        <v>270</v>
      </c>
      <c r="D159" s="56" t="s">
        <v>271</v>
      </c>
      <c r="E159" s="56" t="s">
        <v>271</v>
      </c>
      <c r="F159" s="56" t="s">
        <v>272</v>
      </c>
      <c r="G159" s="56" t="s">
        <v>273</v>
      </c>
      <c r="H159" s="56" t="s">
        <v>274</v>
      </c>
      <c r="I159" s="56" t="s">
        <v>396</v>
      </c>
      <c r="J159" s="56" t="s">
        <v>276</v>
      </c>
      <c r="K159" s="56" t="s">
        <v>277</v>
      </c>
      <c r="L159" s="56" t="s">
        <v>396</v>
      </c>
      <c r="M159" s="56" t="s">
        <v>278</v>
      </c>
      <c r="N159" s="56" t="s">
        <v>277</v>
      </c>
      <c r="O159" s="56" t="s">
        <v>277</v>
      </c>
      <c r="P159" s="54">
        <v>6596</v>
      </c>
      <c r="Q159" s="55">
        <v>65.959999999999994</v>
      </c>
      <c r="R159" t="str">
        <f t="shared" si="3"/>
        <v>201707</v>
      </c>
      <c r="S159" s="14">
        <f>Q159</f>
        <v>65.959999999999994</v>
      </c>
    </row>
    <row r="160" spans="1:19">
      <c r="A160" s="56" t="s">
        <v>268</v>
      </c>
      <c r="B160" s="56" t="s">
        <v>269</v>
      </c>
      <c r="C160" s="56" t="s">
        <v>270</v>
      </c>
      <c r="D160" s="56" t="s">
        <v>271</v>
      </c>
      <c r="E160" s="56" t="s">
        <v>271</v>
      </c>
      <c r="F160" s="56" t="s">
        <v>272</v>
      </c>
      <c r="G160" s="56" t="s">
        <v>273</v>
      </c>
      <c r="H160" s="56" t="s">
        <v>274</v>
      </c>
      <c r="I160" s="56" t="s">
        <v>396</v>
      </c>
      <c r="J160" s="56" t="s">
        <v>276</v>
      </c>
      <c r="K160" s="56" t="s">
        <v>277</v>
      </c>
      <c r="L160" s="56" t="s">
        <v>396</v>
      </c>
      <c r="M160" s="56" t="s">
        <v>278</v>
      </c>
      <c r="N160" s="56" t="s">
        <v>277</v>
      </c>
      <c r="O160" s="56" t="s">
        <v>277</v>
      </c>
      <c r="P160" s="54">
        <v>999295</v>
      </c>
      <c r="Q160" s="55">
        <v>9992.9500000000007</v>
      </c>
      <c r="R160" t="str">
        <f t="shared" si="3"/>
        <v>201707</v>
      </c>
      <c r="S160" s="14">
        <f>Q160</f>
        <v>9992.9500000000007</v>
      </c>
    </row>
    <row r="161" spans="1:19">
      <c r="A161" s="56" t="s">
        <v>268</v>
      </c>
      <c r="B161" s="56" t="s">
        <v>269</v>
      </c>
      <c r="C161" s="56" t="s">
        <v>270</v>
      </c>
      <c r="D161" s="56" t="s">
        <v>271</v>
      </c>
      <c r="E161" s="56" t="s">
        <v>271</v>
      </c>
      <c r="F161" s="56" t="s">
        <v>272</v>
      </c>
      <c r="G161" s="56" t="s">
        <v>273</v>
      </c>
      <c r="H161" s="56" t="s">
        <v>274</v>
      </c>
      <c r="I161" s="56" t="s">
        <v>397</v>
      </c>
      <c r="J161" s="56" t="s">
        <v>276</v>
      </c>
      <c r="K161" s="56" t="s">
        <v>277</v>
      </c>
      <c r="L161" s="56" t="s">
        <v>397</v>
      </c>
      <c r="M161" s="56" t="s">
        <v>278</v>
      </c>
      <c r="N161" s="56" t="s">
        <v>279</v>
      </c>
      <c r="O161" s="56" t="s">
        <v>277</v>
      </c>
      <c r="P161" s="54">
        <v>1079404</v>
      </c>
      <c r="Q161" s="55">
        <v>-10794.04</v>
      </c>
      <c r="R161" t="str">
        <f t="shared" si="3"/>
        <v>201707</v>
      </c>
      <c r="S161" s="14">
        <f>-Q161</f>
        <v>10794.04</v>
      </c>
    </row>
    <row r="162" spans="1:19">
      <c r="A162" s="56" t="s">
        <v>268</v>
      </c>
      <c r="B162" s="56" t="s">
        <v>269</v>
      </c>
      <c r="C162" s="56" t="s">
        <v>270</v>
      </c>
      <c r="D162" s="56" t="s">
        <v>271</v>
      </c>
      <c r="E162" s="56" t="s">
        <v>271</v>
      </c>
      <c r="F162" s="56" t="s">
        <v>272</v>
      </c>
      <c r="G162" s="56" t="s">
        <v>273</v>
      </c>
      <c r="H162" s="56" t="s">
        <v>274</v>
      </c>
      <c r="I162" s="56" t="s">
        <v>397</v>
      </c>
      <c r="J162" s="56" t="s">
        <v>276</v>
      </c>
      <c r="K162" s="56" t="s">
        <v>277</v>
      </c>
      <c r="L162" s="56" t="s">
        <v>397</v>
      </c>
      <c r="M162" s="56" t="s">
        <v>278</v>
      </c>
      <c r="N162" s="56" t="s">
        <v>279</v>
      </c>
      <c r="O162" s="56" t="s">
        <v>277</v>
      </c>
      <c r="P162" s="54">
        <v>194383</v>
      </c>
      <c r="Q162" s="55">
        <v>-1943.83</v>
      </c>
      <c r="R162" t="str">
        <f t="shared" si="3"/>
        <v>201707</v>
      </c>
      <c r="S162" s="14">
        <f>-Q162</f>
        <v>1943.83</v>
      </c>
    </row>
    <row r="163" spans="1:19">
      <c r="A163" s="56" t="s">
        <v>268</v>
      </c>
      <c r="B163" s="56" t="s">
        <v>269</v>
      </c>
      <c r="C163" s="56" t="s">
        <v>270</v>
      </c>
      <c r="D163" s="56" t="s">
        <v>271</v>
      </c>
      <c r="E163" s="56" t="s">
        <v>271</v>
      </c>
      <c r="F163" s="56" t="s">
        <v>272</v>
      </c>
      <c r="G163" s="56" t="s">
        <v>273</v>
      </c>
      <c r="H163" s="56" t="s">
        <v>274</v>
      </c>
      <c r="I163" s="56" t="s">
        <v>398</v>
      </c>
      <c r="J163" s="56" t="s">
        <v>276</v>
      </c>
      <c r="K163" s="56" t="s">
        <v>277</v>
      </c>
      <c r="L163" s="56" t="s">
        <v>398</v>
      </c>
      <c r="M163" s="56" t="s">
        <v>278</v>
      </c>
      <c r="N163" s="56" t="s">
        <v>279</v>
      </c>
      <c r="O163" s="56" t="s">
        <v>277</v>
      </c>
      <c r="P163" s="54">
        <v>16370</v>
      </c>
      <c r="Q163" s="55">
        <v>-163.69999999999999</v>
      </c>
      <c r="R163" t="str">
        <f t="shared" si="3"/>
        <v>201707</v>
      </c>
      <c r="S163" s="14">
        <f>-Q163</f>
        <v>163.69999999999999</v>
      </c>
    </row>
    <row r="164" spans="1:19">
      <c r="A164" s="56" t="s">
        <v>268</v>
      </c>
      <c r="B164" s="56" t="s">
        <v>269</v>
      </c>
      <c r="C164" s="56" t="s">
        <v>270</v>
      </c>
      <c r="D164" s="56" t="s">
        <v>271</v>
      </c>
      <c r="E164" s="56" t="s">
        <v>271</v>
      </c>
      <c r="F164" s="56" t="s">
        <v>272</v>
      </c>
      <c r="G164" s="56" t="s">
        <v>273</v>
      </c>
      <c r="H164" s="56" t="s">
        <v>274</v>
      </c>
      <c r="I164" s="56" t="s">
        <v>399</v>
      </c>
      <c r="J164" s="56" t="s">
        <v>276</v>
      </c>
      <c r="K164" s="56" t="s">
        <v>277</v>
      </c>
      <c r="L164" s="56" t="s">
        <v>399</v>
      </c>
      <c r="M164" s="56" t="s">
        <v>278</v>
      </c>
      <c r="N164" s="56" t="s">
        <v>277</v>
      </c>
      <c r="O164" s="56" t="s">
        <v>277</v>
      </c>
      <c r="P164" s="54">
        <v>20737</v>
      </c>
      <c r="Q164" s="55">
        <v>207.37</v>
      </c>
      <c r="R164" t="str">
        <f t="shared" si="3"/>
        <v>201707</v>
      </c>
      <c r="S164" s="14">
        <f>Q164</f>
        <v>207.37</v>
      </c>
    </row>
    <row r="165" spans="1:19">
      <c r="A165" s="56" t="s">
        <v>268</v>
      </c>
      <c r="B165" s="56" t="s">
        <v>269</v>
      </c>
      <c r="C165" s="56" t="s">
        <v>270</v>
      </c>
      <c r="D165" s="56" t="s">
        <v>271</v>
      </c>
      <c r="E165" s="56" t="s">
        <v>271</v>
      </c>
      <c r="F165" s="56" t="s">
        <v>272</v>
      </c>
      <c r="G165" s="56" t="s">
        <v>273</v>
      </c>
      <c r="H165" s="56" t="s">
        <v>274</v>
      </c>
      <c r="I165" s="56" t="s">
        <v>399</v>
      </c>
      <c r="J165" s="56" t="s">
        <v>276</v>
      </c>
      <c r="K165" s="56" t="s">
        <v>277</v>
      </c>
      <c r="L165" s="56" t="s">
        <v>399</v>
      </c>
      <c r="M165" s="56" t="s">
        <v>278</v>
      </c>
      <c r="N165" s="56" t="s">
        <v>277</v>
      </c>
      <c r="O165" s="56" t="s">
        <v>277</v>
      </c>
      <c r="P165" s="54">
        <v>58597</v>
      </c>
      <c r="Q165" s="55">
        <v>585.97</v>
      </c>
      <c r="R165" t="str">
        <f t="shared" si="3"/>
        <v>201707</v>
      </c>
      <c r="S165" s="14">
        <f>Q165</f>
        <v>585.97</v>
      </c>
    </row>
    <row r="166" spans="1:19">
      <c r="A166" s="56" t="s">
        <v>268</v>
      </c>
      <c r="B166" s="56" t="s">
        <v>269</v>
      </c>
      <c r="C166" s="56" t="s">
        <v>270</v>
      </c>
      <c r="D166" s="56" t="s">
        <v>271</v>
      </c>
      <c r="E166" s="56" t="s">
        <v>271</v>
      </c>
      <c r="F166" s="56" t="s">
        <v>272</v>
      </c>
      <c r="G166" s="56" t="s">
        <v>273</v>
      </c>
      <c r="H166" s="56" t="s">
        <v>274</v>
      </c>
      <c r="I166" s="56" t="s">
        <v>400</v>
      </c>
      <c r="J166" s="56" t="s">
        <v>276</v>
      </c>
      <c r="K166" s="56" t="s">
        <v>277</v>
      </c>
      <c r="L166" s="56" t="s">
        <v>400</v>
      </c>
      <c r="M166" s="56" t="s">
        <v>278</v>
      </c>
      <c r="N166" s="56" t="s">
        <v>277</v>
      </c>
      <c r="O166" s="56" t="s">
        <v>277</v>
      </c>
      <c r="P166" s="54">
        <v>158477</v>
      </c>
      <c r="Q166" s="55">
        <v>1584.77</v>
      </c>
      <c r="R166" t="str">
        <f t="shared" si="3"/>
        <v>201707</v>
      </c>
      <c r="S166" s="14">
        <f>Q166</f>
        <v>1584.77</v>
      </c>
    </row>
    <row r="167" spans="1:19">
      <c r="A167" s="56" t="s">
        <v>268</v>
      </c>
      <c r="B167" s="56" t="s">
        <v>269</v>
      </c>
      <c r="C167" s="56" t="s">
        <v>270</v>
      </c>
      <c r="D167" s="56" t="s">
        <v>271</v>
      </c>
      <c r="E167" s="56" t="s">
        <v>271</v>
      </c>
      <c r="F167" s="56" t="s">
        <v>272</v>
      </c>
      <c r="G167" s="56" t="s">
        <v>273</v>
      </c>
      <c r="H167" s="56" t="s">
        <v>274</v>
      </c>
      <c r="I167" s="56" t="s">
        <v>400</v>
      </c>
      <c r="J167" s="56" t="s">
        <v>276</v>
      </c>
      <c r="K167" s="56" t="s">
        <v>277</v>
      </c>
      <c r="L167" s="56" t="s">
        <v>400</v>
      </c>
      <c r="M167" s="56" t="s">
        <v>278</v>
      </c>
      <c r="N167" s="56" t="s">
        <v>279</v>
      </c>
      <c r="O167" s="56" t="s">
        <v>277</v>
      </c>
      <c r="P167" s="54">
        <v>135352</v>
      </c>
      <c r="Q167" s="55">
        <v>-1353.52</v>
      </c>
      <c r="R167" t="str">
        <f t="shared" si="3"/>
        <v>201707</v>
      </c>
      <c r="S167" s="14">
        <f>-Q167</f>
        <v>1353.52</v>
      </c>
    </row>
    <row r="168" spans="1:19">
      <c r="A168" s="56" t="s">
        <v>268</v>
      </c>
      <c r="B168" s="56" t="s">
        <v>269</v>
      </c>
      <c r="C168" s="56" t="s">
        <v>270</v>
      </c>
      <c r="D168" s="56" t="s">
        <v>271</v>
      </c>
      <c r="E168" s="56" t="s">
        <v>271</v>
      </c>
      <c r="F168" s="56" t="s">
        <v>272</v>
      </c>
      <c r="G168" s="56" t="s">
        <v>273</v>
      </c>
      <c r="H168" s="56" t="s">
        <v>274</v>
      </c>
      <c r="I168" s="56" t="s">
        <v>401</v>
      </c>
      <c r="J168" s="56" t="s">
        <v>276</v>
      </c>
      <c r="K168" s="56" t="s">
        <v>277</v>
      </c>
      <c r="L168" s="56" t="s">
        <v>401</v>
      </c>
      <c r="M168" s="56" t="s">
        <v>278</v>
      </c>
      <c r="N168" s="56" t="s">
        <v>277</v>
      </c>
      <c r="O168" s="56" t="s">
        <v>277</v>
      </c>
      <c r="P168" s="54">
        <v>319392</v>
      </c>
      <c r="Q168" s="55">
        <v>3193.92</v>
      </c>
      <c r="R168" t="str">
        <f t="shared" si="3"/>
        <v>201707</v>
      </c>
      <c r="S168" s="14">
        <f>Q168</f>
        <v>3193.92</v>
      </c>
    </row>
    <row r="169" spans="1:19">
      <c r="A169" s="56" t="s">
        <v>268</v>
      </c>
      <c r="B169" s="56" t="s">
        <v>269</v>
      </c>
      <c r="C169" s="56" t="s">
        <v>270</v>
      </c>
      <c r="D169" s="56" t="s">
        <v>271</v>
      </c>
      <c r="E169" s="56" t="s">
        <v>271</v>
      </c>
      <c r="F169" s="56" t="s">
        <v>272</v>
      </c>
      <c r="G169" s="56" t="s">
        <v>273</v>
      </c>
      <c r="H169" s="56" t="s">
        <v>274</v>
      </c>
      <c r="I169" s="56" t="s">
        <v>401</v>
      </c>
      <c r="J169" s="56" t="s">
        <v>276</v>
      </c>
      <c r="K169" s="56" t="s">
        <v>277</v>
      </c>
      <c r="L169" s="56" t="s">
        <v>401</v>
      </c>
      <c r="M169" s="56" t="s">
        <v>278</v>
      </c>
      <c r="N169" s="56" t="s">
        <v>279</v>
      </c>
      <c r="O169" s="56" t="s">
        <v>277</v>
      </c>
      <c r="P169" s="54">
        <v>336684</v>
      </c>
      <c r="Q169" s="55">
        <v>-3366.84</v>
      </c>
      <c r="R169" t="str">
        <f t="shared" si="3"/>
        <v>201707</v>
      </c>
      <c r="S169" s="14">
        <f>-Q169</f>
        <v>3366.84</v>
      </c>
    </row>
    <row r="170" spans="1:19">
      <c r="A170" s="56" t="s">
        <v>268</v>
      </c>
      <c r="B170" s="56" t="s">
        <v>269</v>
      </c>
      <c r="C170" s="56" t="s">
        <v>270</v>
      </c>
      <c r="D170" s="56" t="s">
        <v>271</v>
      </c>
      <c r="E170" s="56" t="s">
        <v>271</v>
      </c>
      <c r="F170" s="56" t="s">
        <v>272</v>
      </c>
      <c r="G170" s="56" t="s">
        <v>273</v>
      </c>
      <c r="H170" s="56" t="s">
        <v>274</v>
      </c>
      <c r="I170" s="56" t="s">
        <v>400</v>
      </c>
      <c r="J170" s="56" t="s">
        <v>276</v>
      </c>
      <c r="K170" s="56" t="s">
        <v>277</v>
      </c>
      <c r="L170" s="56" t="s">
        <v>400</v>
      </c>
      <c r="M170" s="56" t="s">
        <v>278</v>
      </c>
      <c r="N170" s="56" t="s">
        <v>277</v>
      </c>
      <c r="O170" s="56" t="s">
        <v>277</v>
      </c>
      <c r="P170" s="54">
        <v>135352</v>
      </c>
      <c r="Q170" s="55">
        <v>1353.52</v>
      </c>
      <c r="R170" t="str">
        <f t="shared" si="3"/>
        <v>201707</v>
      </c>
      <c r="S170" s="14">
        <f>Q170</f>
        <v>1353.52</v>
      </c>
    </row>
    <row r="171" spans="1:19">
      <c r="A171" s="56" t="s">
        <v>268</v>
      </c>
      <c r="B171" s="56" t="s">
        <v>269</v>
      </c>
      <c r="C171" s="56" t="s">
        <v>270</v>
      </c>
      <c r="D171" s="56" t="s">
        <v>271</v>
      </c>
      <c r="E171" s="56" t="s">
        <v>271</v>
      </c>
      <c r="F171" s="56" t="s">
        <v>272</v>
      </c>
      <c r="G171" s="56" t="s">
        <v>273</v>
      </c>
      <c r="H171" s="56" t="s">
        <v>274</v>
      </c>
      <c r="I171" s="56" t="s">
        <v>402</v>
      </c>
      <c r="J171" s="56" t="s">
        <v>276</v>
      </c>
      <c r="K171" s="56" t="s">
        <v>277</v>
      </c>
      <c r="L171" s="56" t="s">
        <v>402</v>
      </c>
      <c r="M171" s="56" t="s">
        <v>278</v>
      </c>
      <c r="N171" s="56" t="s">
        <v>279</v>
      </c>
      <c r="O171" s="56" t="s">
        <v>277</v>
      </c>
      <c r="P171" s="54">
        <v>70984</v>
      </c>
      <c r="Q171" s="55">
        <v>-709.84</v>
      </c>
      <c r="R171" t="str">
        <f t="shared" si="3"/>
        <v>201708</v>
      </c>
      <c r="S171" s="14">
        <f>-Q171</f>
        <v>709.84</v>
      </c>
    </row>
    <row r="172" spans="1:19">
      <c r="A172" s="56" t="s">
        <v>268</v>
      </c>
      <c r="B172" s="56" t="s">
        <v>269</v>
      </c>
      <c r="C172" s="56" t="s">
        <v>270</v>
      </c>
      <c r="D172" s="56" t="s">
        <v>271</v>
      </c>
      <c r="E172" s="56" t="s">
        <v>271</v>
      </c>
      <c r="F172" s="56" t="s">
        <v>272</v>
      </c>
      <c r="G172" s="56" t="s">
        <v>273</v>
      </c>
      <c r="H172" s="56" t="s">
        <v>274</v>
      </c>
      <c r="I172" s="56" t="s">
        <v>403</v>
      </c>
      <c r="J172" s="56" t="s">
        <v>276</v>
      </c>
      <c r="K172" s="56" t="s">
        <v>277</v>
      </c>
      <c r="L172" s="56" t="s">
        <v>403</v>
      </c>
      <c r="M172" s="56" t="s">
        <v>278</v>
      </c>
      <c r="N172" s="56" t="s">
        <v>277</v>
      </c>
      <c r="O172" s="56" t="s">
        <v>277</v>
      </c>
      <c r="P172" s="54">
        <v>214578</v>
      </c>
      <c r="Q172" s="55">
        <v>2145.7800000000002</v>
      </c>
      <c r="R172" t="str">
        <f t="shared" si="3"/>
        <v>201708</v>
      </c>
      <c r="S172" s="14">
        <f>Q172</f>
        <v>2145.7800000000002</v>
      </c>
    </row>
    <row r="173" spans="1:19">
      <c r="A173" s="56" t="s">
        <v>268</v>
      </c>
      <c r="B173" s="56" t="s">
        <v>269</v>
      </c>
      <c r="C173" s="56" t="s">
        <v>270</v>
      </c>
      <c r="D173" s="56" t="s">
        <v>271</v>
      </c>
      <c r="E173" s="56" t="s">
        <v>271</v>
      </c>
      <c r="F173" s="56" t="s">
        <v>272</v>
      </c>
      <c r="G173" s="56" t="s">
        <v>273</v>
      </c>
      <c r="H173" s="56" t="s">
        <v>274</v>
      </c>
      <c r="I173" s="56" t="s">
        <v>404</v>
      </c>
      <c r="J173" s="56" t="s">
        <v>276</v>
      </c>
      <c r="K173" s="56" t="s">
        <v>277</v>
      </c>
      <c r="L173" s="56" t="s">
        <v>404</v>
      </c>
      <c r="M173" s="56" t="s">
        <v>278</v>
      </c>
      <c r="N173" s="56" t="s">
        <v>279</v>
      </c>
      <c r="O173" s="56" t="s">
        <v>277</v>
      </c>
      <c r="P173" s="54">
        <v>166704</v>
      </c>
      <c r="Q173" s="55">
        <v>-1667.04</v>
      </c>
      <c r="R173" t="str">
        <f t="shared" si="3"/>
        <v>201708</v>
      </c>
      <c r="S173" s="14">
        <f>-Q173</f>
        <v>1667.04</v>
      </c>
    </row>
    <row r="174" spans="1:19">
      <c r="A174" s="56" t="s">
        <v>268</v>
      </c>
      <c r="B174" s="56" t="s">
        <v>269</v>
      </c>
      <c r="C174" s="56" t="s">
        <v>270</v>
      </c>
      <c r="D174" s="56" t="s">
        <v>271</v>
      </c>
      <c r="E174" s="56" t="s">
        <v>271</v>
      </c>
      <c r="F174" s="56" t="s">
        <v>272</v>
      </c>
      <c r="G174" s="56" t="s">
        <v>273</v>
      </c>
      <c r="H174" s="56" t="s">
        <v>274</v>
      </c>
      <c r="I174" s="56" t="s">
        <v>405</v>
      </c>
      <c r="J174" s="56" t="s">
        <v>276</v>
      </c>
      <c r="K174" s="56" t="s">
        <v>277</v>
      </c>
      <c r="L174" s="56" t="s">
        <v>405</v>
      </c>
      <c r="M174" s="56" t="s">
        <v>278</v>
      </c>
      <c r="N174" s="56" t="s">
        <v>277</v>
      </c>
      <c r="O174" s="56" t="s">
        <v>277</v>
      </c>
      <c r="P174" s="54">
        <v>154558</v>
      </c>
      <c r="Q174" s="55">
        <v>1545.58</v>
      </c>
      <c r="R174" t="str">
        <f t="shared" si="3"/>
        <v>201708</v>
      </c>
      <c r="S174" s="14">
        <f>Q174</f>
        <v>1545.58</v>
      </c>
    </row>
    <row r="175" spans="1:19">
      <c r="A175" s="56" t="s">
        <v>268</v>
      </c>
      <c r="B175" s="56" t="s">
        <v>269</v>
      </c>
      <c r="C175" s="56" t="s">
        <v>270</v>
      </c>
      <c r="D175" s="56" t="s">
        <v>271</v>
      </c>
      <c r="E175" s="56" t="s">
        <v>271</v>
      </c>
      <c r="F175" s="56" t="s">
        <v>272</v>
      </c>
      <c r="G175" s="56" t="s">
        <v>273</v>
      </c>
      <c r="H175" s="56" t="s">
        <v>274</v>
      </c>
      <c r="I175" s="56" t="s">
        <v>406</v>
      </c>
      <c r="J175" s="56" t="s">
        <v>276</v>
      </c>
      <c r="K175" s="56" t="s">
        <v>277</v>
      </c>
      <c r="L175" s="56" t="s">
        <v>406</v>
      </c>
      <c r="M175" s="56" t="s">
        <v>278</v>
      </c>
      <c r="N175" s="56" t="s">
        <v>279</v>
      </c>
      <c r="O175" s="56" t="s">
        <v>277</v>
      </c>
      <c r="P175" s="54">
        <v>54829</v>
      </c>
      <c r="Q175" s="55">
        <v>-548.29</v>
      </c>
      <c r="R175" t="str">
        <f t="shared" si="3"/>
        <v>201708</v>
      </c>
      <c r="S175" s="14">
        <f>-Q175</f>
        <v>548.29</v>
      </c>
    </row>
    <row r="176" spans="1:19">
      <c r="A176" s="56" t="s">
        <v>268</v>
      </c>
      <c r="B176" s="56" t="s">
        <v>269</v>
      </c>
      <c r="C176" s="56" t="s">
        <v>270</v>
      </c>
      <c r="D176" s="56" t="s">
        <v>271</v>
      </c>
      <c r="E176" s="56" t="s">
        <v>271</v>
      </c>
      <c r="F176" s="56" t="s">
        <v>272</v>
      </c>
      <c r="G176" s="56" t="s">
        <v>273</v>
      </c>
      <c r="H176" s="56" t="s">
        <v>274</v>
      </c>
      <c r="I176" s="56" t="s">
        <v>407</v>
      </c>
      <c r="J176" s="56" t="s">
        <v>276</v>
      </c>
      <c r="K176" s="56" t="s">
        <v>277</v>
      </c>
      <c r="L176" s="56" t="s">
        <v>407</v>
      </c>
      <c r="M176" s="56" t="s">
        <v>278</v>
      </c>
      <c r="N176" s="56" t="s">
        <v>277</v>
      </c>
      <c r="O176" s="56" t="s">
        <v>277</v>
      </c>
      <c r="P176" s="54">
        <v>203437</v>
      </c>
      <c r="Q176" s="55">
        <v>2034.37</v>
      </c>
      <c r="R176" t="str">
        <f t="shared" si="3"/>
        <v>201708</v>
      </c>
      <c r="S176" s="14">
        <f>Q176</f>
        <v>2034.37</v>
      </c>
    </row>
    <row r="177" spans="1:19">
      <c r="A177" s="56" t="s">
        <v>268</v>
      </c>
      <c r="B177" s="56" t="s">
        <v>269</v>
      </c>
      <c r="C177" s="56" t="s">
        <v>270</v>
      </c>
      <c r="D177" s="56" t="s">
        <v>271</v>
      </c>
      <c r="E177" s="56" t="s">
        <v>271</v>
      </c>
      <c r="F177" s="56" t="s">
        <v>272</v>
      </c>
      <c r="G177" s="56" t="s">
        <v>273</v>
      </c>
      <c r="H177" s="56" t="s">
        <v>274</v>
      </c>
      <c r="I177" s="56" t="s">
        <v>407</v>
      </c>
      <c r="J177" s="56" t="s">
        <v>276</v>
      </c>
      <c r="K177" s="56" t="s">
        <v>277</v>
      </c>
      <c r="L177" s="56" t="s">
        <v>407</v>
      </c>
      <c r="M177" s="56" t="s">
        <v>278</v>
      </c>
      <c r="N177" s="56" t="s">
        <v>279</v>
      </c>
      <c r="O177" s="56" t="s">
        <v>277</v>
      </c>
      <c r="P177" s="54">
        <v>93884</v>
      </c>
      <c r="Q177" s="55">
        <v>-938.84</v>
      </c>
      <c r="R177" t="str">
        <f t="shared" si="3"/>
        <v>201708</v>
      </c>
      <c r="S177" s="14">
        <f>-Q177</f>
        <v>938.84</v>
      </c>
    </row>
    <row r="178" spans="1:19">
      <c r="A178" s="56" t="s">
        <v>268</v>
      </c>
      <c r="B178" s="56" t="s">
        <v>269</v>
      </c>
      <c r="C178" s="56" t="s">
        <v>270</v>
      </c>
      <c r="D178" s="56" t="s">
        <v>271</v>
      </c>
      <c r="E178" s="56" t="s">
        <v>271</v>
      </c>
      <c r="F178" s="56" t="s">
        <v>272</v>
      </c>
      <c r="G178" s="56" t="s">
        <v>273</v>
      </c>
      <c r="H178" s="56" t="s">
        <v>274</v>
      </c>
      <c r="I178" s="56" t="s">
        <v>408</v>
      </c>
      <c r="J178" s="56" t="s">
        <v>276</v>
      </c>
      <c r="K178" s="56" t="s">
        <v>277</v>
      </c>
      <c r="L178" s="56" t="s">
        <v>408</v>
      </c>
      <c r="M178" s="56" t="s">
        <v>278</v>
      </c>
      <c r="N178" s="56" t="s">
        <v>277</v>
      </c>
      <c r="O178" s="56" t="s">
        <v>277</v>
      </c>
      <c r="P178" s="54">
        <v>106537</v>
      </c>
      <c r="Q178" s="55">
        <v>1065.3699999999999</v>
      </c>
      <c r="R178" t="str">
        <f t="shared" si="3"/>
        <v>201708</v>
      </c>
      <c r="S178" s="14">
        <f>Q178</f>
        <v>1065.3699999999999</v>
      </c>
    </row>
    <row r="179" spans="1:19">
      <c r="A179" s="56" t="s">
        <v>268</v>
      </c>
      <c r="B179" s="56" t="s">
        <v>269</v>
      </c>
      <c r="C179" s="56" t="s">
        <v>270</v>
      </c>
      <c r="D179" s="56" t="s">
        <v>271</v>
      </c>
      <c r="E179" s="56" t="s">
        <v>271</v>
      </c>
      <c r="F179" s="56" t="s">
        <v>272</v>
      </c>
      <c r="G179" s="56" t="s">
        <v>273</v>
      </c>
      <c r="H179" s="56" t="s">
        <v>274</v>
      </c>
      <c r="I179" s="56" t="s">
        <v>409</v>
      </c>
      <c r="J179" s="56" t="s">
        <v>276</v>
      </c>
      <c r="K179" s="56" t="s">
        <v>277</v>
      </c>
      <c r="L179" s="56" t="s">
        <v>409</v>
      </c>
      <c r="M179" s="56" t="s">
        <v>278</v>
      </c>
      <c r="N179" s="56" t="s">
        <v>279</v>
      </c>
      <c r="O179" s="56" t="s">
        <v>277</v>
      </c>
      <c r="P179" s="54">
        <v>46064</v>
      </c>
      <c r="Q179" s="55">
        <v>-460.64</v>
      </c>
      <c r="R179" t="str">
        <f t="shared" si="3"/>
        <v>201708</v>
      </c>
      <c r="S179" s="14">
        <f>-Q179</f>
        <v>460.64</v>
      </c>
    </row>
    <row r="180" spans="1:19">
      <c r="A180" s="56" t="s">
        <v>268</v>
      </c>
      <c r="B180" s="56" t="s">
        <v>269</v>
      </c>
      <c r="C180" s="56" t="s">
        <v>270</v>
      </c>
      <c r="D180" s="56" t="s">
        <v>271</v>
      </c>
      <c r="E180" s="56" t="s">
        <v>271</v>
      </c>
      <c r="F180" s="56" t="s">
        <v>272</v>
      </c>
      <c r="G180" s="56" t="s">
        <v>273</v>
      </c>
      <c r="H180" s="56" t="s">
        <v>274</v>
      </c>
      <c r="I180" s="56" t="s">
        <v>410</v>
      </c>
      <c r="J180" s="56" t="s">
        <v>276</v>
      </c>
      <c r="K180" s="56" t="s">
        <v>277</v>
      </c>
      <c r="L180" s="56" t="s">
        <v>410</v>
      </c>
      <c r="M180" s="56" t="s">
        <v>278</v>
      </c>
      <c r="N180" s="56" t="s">
        <v>277</v>
      </c>
      <c r="O180" s="56" t="s">
        <v>277</v>
      </c>
      <c r="P180" s="54">
        <v>121308</v>
      </c>
      <c r="Q180" s="55">
        <v>1213.08</v>
      </c>
      <c r="R180" t="str">
        <f t="shared" si="3"/>
        <v>201708</v>
      </c>
      <c r="S180" s="14">
        <f>Q180</f>
        <v>1213.08</v>
      </c>
    </row>
    <row r="181" spans="1:19">
      <c r="A181" s="56" t="s">
        <v>268</v>
      </c>
      <c r="B181" s="56" t="s">
        <v>269</v>
      </c>
      <c r="C181" s="56" t="s">
        <v>270</v>
      </c>
      <c r="D181" s="56" t="s">
        <v>271</v>
      </c>
      <c r="E181" s="56" t="s">
        <v>271</v>
      </c>
      <c r="F181" s="56" t="s">
        <v>272</v>
      </c>
      <c r="G181" s="56" t="s">
        <v>273</v>
      </c>
      <c r="H181" s="56" t="s">
        <v>274</v>
      </c>
      <c r="I181" s="56" t="s">
        <v>410</v>
      </c>
      <c r="J181" s="56" t="s">
        <v>276</v>
      </c>
      <c r="K181" s="56" t="s">
        <v>277</v>
      </c>
      <c r="L181" s="56" t="s">
        <v>410</v>
      </c>
      <c r="M181" s="56" t="s">
        <v>278</v>
      </c>
      <c r="N181" s="56" t="s">
        <v>279</v>
      </c>
      <c r="O181" s="56" t="s">
        <v>277</v>
      </c>
      <c r="P181" s="54">
        <v>38302000</v>
      </c>
      <c r="Q181" s="52">
        <v>-383020</v>
      </c>
      <c r="R181" t="str">
        <f t="shared" si="3"/>
        <v>201708</v>
      </c>
      <c r="S181" s="14">
        <f>-Q181</f>
        <v>383020</v>
      </c>
    </row>
    <row r="182" spans="1:19">
      <c r="A182" s="56" t="s">
        <v>268</v>
      </c>
      <c r="B182" s="56" t="s">
        <v>269</v>
      </c>
      <c r="C182" s="56" t="s">
        <v>270</v>
      </c>
      <c r="D182" s="56" t="s">
        <v>271</v>
      </c>
      <c r="E182" s="56" t="s">
        <v>271</v>
      </c>
      <c r="F182" s="56" t="s">
        <v>272</v>
      </c>
      <c r="G182" s="56" t="s">
        <v>273</v>
      </c>
      <c r="H182" s="56" t="s">
        <v>274</v>
      </c>
      <c r="I182" s="56" t="s">
        <v>411</v>
      </c>
      <c r="J182" s="56" t="s">
        <v>276</v>
      </c>
      <c r="K182" s="56" t="s">
        <v>277</v>
      </c>
      <c r="L182" s="56" t="s">
        <v>411</v>
      </c>
      <c r="M182" s="56" t="s">
        <v>278</v>
      </c>
      <c r="N182" s="56" t="s">
        <v>277</v>
      </c>
      <c r="O182" s="56" t="s">
        <v>277</v>
      </c>
      <c r="P182" s="54">
        <v>558935</v>
      </c>
      <c r="Q182" s="55">
        <v>5589.35</v>
      </c>
      <c r="R182" t="str">
        <f t="shared" si="3"/>
        <v>201708</v>
      </c>
      <c r="S182" s="14">
        <f>Q182</f>
        <v>5589.35</v>
      </c>
    </row>
    <row r="183" spans="1:19">
      <c r="A183" s="56" t="s">
        <v>268</v>
      </c>
      <c r="B183" s="56" t="s">
        <v>269</v>
      </c>
      <c r="C183" s="56" t="s">
        <v>270</v>
      </c>
      <c r="D183" s="56" t="s">
        <v>271</v>
      </c>
      <c r="E183" s="56" t="s">
        <v>271</v>
      </c>
      <c r="F183" s="56" t="s">
        <v>272</v>
      </c>
      <c r="G183" s="56" t="s">
        <v>273</v>
      </c>
      <c r="H183" s="56" t="s">
        <v>274</v>
      </c>
      <c r="I183" s="56" t="s">
        <v>412</v>
      </c>
      <c r="J183" s="56" t="s">
        <v>276</v>
      </c>
      <c r="K183" s="56" t="s">
        <v>277</v>
      </c>
      <c r="L183" s="56" t="s">
        <v>412</v>
      </c>
      <c r="M183" s="56" t="s">
        <v>278</v>
      </c>
      <c r="N183" s="56" t="s">
        <v>279</v>
      </c>
      <c r="O183" s="56" t="s">
        <v>277</v>
      </c>
      <c r="P183" s="54">
        <v>641963</v>
      </c>
      <c r="Q183" s="55">
        <v>-6419.63</v>
      </c>
      <c r="R183" t="str">
        <f t="shared" si="3"/>
        <v>201708</v>
      </c>
      <c r="S183" s="14">
        <f>-Q183</f>
        <v>6419.63</v>
      </c>
    </row>
    <row r="184" spans="1:19">
      <c r="A184" s="56" t="s">
        <v>268</v>
      </c>
      <c r="B184" s="56" t="s">
        <v>269</v>
      </c>
      <c r="C184" s="56" t="s">
        <v>270</v>
      </c>
      <c r="D184" s="56" t="s">
        <v>271</v>
      </c>
      <c r="E184" s="56" t="s">
        <v>271</v>
      </c>
      <c r="F184" s="56" t="s">
        <v>272</v>
      </c>
      <c r="G184" s="56" t="s">
        <v>273</v>
      </c>
      <c r="H184" s="56" t="s">
        <v>274</v>
      </c>
      <c r="I184" s="56" t="s">
        <v>413</v>
      </c>
      <c r="J184" s="56" t="s">
        <v>276</v>
      </c>
      <c r="K184" s="56" t="s">
        <v>277</v>
      </c>
      <c r="L184" s="56" t="s">
        <v>413</v>
      </c>
      <c r="M184" s="56" t="s">
        <v>278</v>
      </c>
      <c r="N184" s="56" t="s">
        <v>277</v>
      </c>
      <c r="O184" s="56" t="s">
        <v>277</v>
      </c>
      <c r="P184" s="54">
        <v>186036</v>
      </c>
      <c r="Q184" s="55">
        <v>1860.36</v>
      </c>
      <c r="R184" t="str">
        <f t="shared" si="3"/>
        <v>201708</v>
      </c>
      <c r="S184" s="14">
        <f>Q184</f>
        <v>1860.36</v>
      </c>
    </row>
    <row r="185" spans="1:19">
      <c r="A185" s="56" t="s">
        <v>268</v>
      </c>
      <c r="B185" s="56" t="s">
        <v>269</v>
      </c>
      <c r="C185" s="56" t="s">
        <v>270</v>
      </c>
      <c r="D185" s="56" t="s">
        <v>271</v>
      </c>
      <c r="E185" s="56" t="s">
        <v>271</v>
      </c>
      <c r="F185" s="56" t="s">
        <v>272</v>
      </c>
      <c r="G185" s="56" t="s">
        <v>273</v>
      </c>
      <c r="H185" s="56" t="s">
        <v>274</v>
      </c>
      <c r="I185" s="56" t="s">
        <v>414</v>
      </c>
      <c r="J185" s="56" t="s">
        <v>276</v>
      </c>
      <c r="K185" s="56" t="s">
        <v>277</v>
      </c>
      <c r="L185" s="56" t="s">
        <v>414</v>
      </c>
      <c r="M185" s="56" t="s">
        <v>278</v>
      </c>
      <c r="N185" s="56" t="s">
        <v>279</v>
      </c>
      <c r="O185" s="56" t="s">
        <v>277</v>
      </c>
      <c r="P185" s="54">
        <v>24764</v>
      </c>
      <c r="Q185" s="55">
        <v>-247.64</v>
      </c>
      <c r="R185" t="str">
        <f t="shared" si="3"/>
        <v>201708</v>
      </c>
      <c r="S185" s="14">
        <f>-Q185</f>
        <v>247.64</v>
      </c>
    </row>
    <row r="186" spans="1:19">
      <c r="A186" s="56" t="s">
        <v>268</v>
      </c>
      <c r="B186" s="56" t="s">
        <v>269</v>
      </c>
      <c r="C186" s="56" t="s">
        <v>270</v>
      </c>
      <c r="D186" s="56" t="s">
        <v>271</v>
      </c>
      <c r="E186" s="56" t="s">
        <v>271</v>
      </c>
      <c r="F186" s="56" t="s">
        <v>272</v>
      </c>
      <c r="G186" s="56" t="s">
        <v>273</v>
      </c>
      <c r="H186" s="56" t="s">
        <v>274</v>
      </c>
      <c r="I186" s="56" t="s">
        <v>415</v>
      </c>
      <c r="J186" s="56" t="s">
        <v>276</v>
      </c>
      <c r="K186" s="56" t="s">
        <v>277</v>
      </c>
      <c r="L186" s="56" t="s">
        <v>415</v>
      </c>
      <c r="M186" s="56" t="s">
        <v>278</v>
      </c>
      <c r="N186" s="56" t="s">
        <v>277</v>
      </c>
      <c r="O186" s="56" t="s">
        <v>277</v>
      </c>
      <c r="P186" s="54">
        <v>55308</v>
      </c>
      <c r="Q186" s="55">
        <v>553.08000000000004</v>
      </c>
      <c r="R186" t="str">
        <f t="shared" si="3"/>
        <v>201708</v>
      </c>
      <c r="S186" s="14">
        <f>Q186</f>
        <v>553.08000000000004</v>
      </c>
    </row>
    <row r="187" spans="1:19">
      <c r="A187" s="56" t="s">
        <v>268</v>
      </c>
      <c r="B187" s="56" t="s">
        <v>269</v>
      </c>
      <c r="C187" s="56" t="s">
        <v>270</v>
      </c>
      <c r="D187" s="56" t="s">
        <v>271</v>
      </c>
      <c r="E187" s="56" t="s">
        <v>271</v>
      </c>
      <c r="F187" s="56" t="s">
        <v>272</v>
      </c>
      <c r="G187" s="56" t="s">
        <v>273</v>
      </c>
      <c r="H187" s="56" t="s">
        <v>274</v>
      </c>
      <c r="I187" s="56" t="s">
        <v>416</v>
      </c>
      <c r="J187" s="56" t="s">
        <v>276</v>
      </c>
      <c r="K187" s="56" t="s">
        <v>277</v>
      </c>
      <c r="L187" s="56" t="s">
        <v>416</v>
      </c>
      <c r="M187" s="56" t="s">
        <v>278</v>
      </c>
      <c r="N187" s="56" t="s">
        <v>279</v>
      </c>
      <c r="O187" s="56" t="s">
        <v>277</v>
      </c>
      <c r="P187" s="54">
        <v>34464</v>
      </c>
      <c r="Q187" s="55">
        <v>-344.64</v>
      </c>
      <c r="R187" t="str">
        <f t="shared" si="3"/>
        <v>201708</v>
      </c>
      <c r="S187" s="14">
        <f>-Q187</f>
        <v>344.64</v>
      </c>
    </row>
    <row r="188" spans="1:19">
      <c r="A188" s="56" t="s">
        <v>268</v>
      </c>
      <c r="B188" s="56" t="s">
        <v>269</v>
      </c>
      <c r="C188" s="56" t="s">
        <v>270</v>
      </c>
      <c r="D188" s="56" t="s">
        <v>271</v>
      </c>
      <c r="E188" s="56" t="s">
        <v>271</v>
      </c>
      <c r="F188" s="56" t="s">
        <v>272</v>
      </c>
      <c r="G188" s="56" t="s">
        <v>273</v>
      </c>
      <c r="H188" s="56" t="s">
        <v>274</v>
      </c>
      <c r="I188" s="56" t="s">
        <v>417</v>
      </c>
      <c r="J188" s="56" t="s">
        <v>276</v>
      </c>
      <c r="K188" s="56" t="s">
        <v>277</v>
      </c>
      <c r="L188" s="56" t="s">
        <v>417</v>
      </c>
      <c r="M188" s="56" t="s">
        <v>278</v>
      </c>
      <c r="N188" s="56" t="s">
        <v>279</v>
      </c>
      <c r="O188" s="56" t="s">
        <v>277</v>
      </c>
      <c r="P188" s="54">
        <v>71464</v>
      </c>
      <c r="Q188" s="55">
        <v>-714.64</v>
      </c>
      <c r="R188" t="str">
        <f t="shared" si="3"/>
        <v>201708</v>
      </c>
      <c r="S188" s="14">
        <f>-Q188</f>
        <v>714.64</v>
      </c>
    </row>
    <row r="189" spans="1:19">
      <c r="A189" s="56" t="s">
        <v>268</v>
      </c>
      <c r="B189" s="56" t="s">
        <v>269</v>
      </c>
      <c r="C189" s="56" t="s">
        <v>270</v>
      </c>
      <c r="D189" s="56" t="s">
        <v>271</v>
      </c>
      <c r="E189" s="56" t="s">
        <v>271</v>
      </c>
      <c r="F189" s="56" t="s">
        <v>272</v>
      </c>
      <c r="G189" s="56" t="s">
        <v>273</v>
      </c>
      <c r="H189" s="56" t="s">
        <v>274</v>
      </c>
      <c r="I189" s="56" t="s">
        <v>418</v>
      </c>
      <c r="J189" s="56" t="s">
        <v>276</v>
      </c>
      <c r="K189" s="56" t="s">
        <v>277</v>
      </c>
      <c r="L189" s="56" t="s">
        <v>418</v>
      </c>
      <c r="M189" s="56" t="s">
        <v>278</v>
      </c>
      <c r="N189" s="56" t="s">
        <v>277</v>
      </c>
      <c r="O189" s="56" t="s">
        <v>277</v>
      </c>
      <c r="P189" s="54">
        <v>280335</v>
      </c>
      <c r="Q189" s="55">
        <v>2803.35</v>
      </c>
      <c r="R189" t="str">
        <f t="shared" si="3"/>
        <v>201708</v>
      </c>
      <c r="S189" s="14">
        <f>Q189</f>
        <v>2803.35</v>
      </c>
    </row>
    <row r="190" spans="1:19">
      <c r="A190" s="56" t="s">
        <v>268</v>
      </c>
      <c r="B190" s="56" t="s">
        <v>269</v>
      </c>
      <c r="C190" s="56" t="s">
        <v>270</v>
      </c>
      <c r="D190" s="56" t="s">
        <v>271</v>
      </c>
      <c r="E190" s="56" t="s">
        <v>271</v>
      </c>
      <c r="F190" s="56" t="s">
        <v>272</v>
      </c>
      <c r="G190" s="56" t="s">
        <v>273</v>
      </c>
      <c r="H190" s="56" t="s">
        <v>274</v>
      </c>
      <c r="I190" s="56" t="s">
        <v>419</v>
      </c>
      <c r="J190" s="56" t="s">
        <v>276</v>
      </c>
      <c r="K190" s="56" t="s">
        <v>277</v>
      </c>
      <c r="L190" s="56" t="s">
        <v>419</v>
      </c>
      <c r="M190" s="56" t="s">
        <v>278</v>
      </c>
      <c r="N190" s="56" t="s">
        <v>277</v>
      </c>
      <c r="O190" s="56" t="s">
        <v>277</v>
      </c>
      <c r="P190" s="54">
        <v>10536</v>
      </c>
      <c r="Q190" s="55">
        <v>105.36</v>
      </c>
      <c r="R190" t="str">
        <f t="shared" si="3"/>
        <v>201708</v>
      </c>
      <c r="S190" s="14">
        <f>Q190</f>
        <v>105.36</v>
      </c>
    </row>
    <row r="191" spans="1:19">
      <c r="A191" s="56" t="s">
        <v>268</v>
      </c>
      <c r="B191" s="56" t="s">
        <v>269</v>
      </c>
      <c r="C191" s="56" t="s">
        <v>270</v>
      </c>
      <c r="D191" s="56" t="s">
        <v>271</v>
      </c>
      <c r="E191" s="56" t="s">
        <v>271</v>
      </c>
      <c r="F191" s="56" t="s">
        <v>272</v>
      </c>
      <c r="G191" s="56" t="s">
        <v>273</v>
      </c>
      <c r="H191" s="56" t="s">
        <v>274</v>
      </c>
      <c r="I191" s="56" t="s">
        <v>420</v>
      </c>
      <c r="J191" s="56" t="s">
        <v>276</v>
      </c>
      <c r="K191" s="56" t="s">
        <v>277</v>
      </c>
      <c r="L191" s="56" t="s">
        <v>420</v>
      </c>
      <c r="M191" s="56" t="s">
        <v>278</v>
      </c>
      <c r="N191" s="56" t="s">
        <v>277</v>
      </c>
      <c r="O191" s="56" t="s">
        <v>277</v>
      </c>
      <c r="P191" s="54">
        <v>10309</v>
      </c>
      <c r="Q191" s="55">
        <v>103.09</v>
      </c>
      <c r="R191" t="str">
        <f t="shared" si="3"/>
        <v>201708</v>
      </c>
      <c r="S191" s="14">
        <f>Q191</f>
        <v>103.09</v>
      </c>
    </row>
    <row r="192" spans="1:19">
      <c r="A192" s="56" t="s">
        <v>268</v>
      </c>
      <c r="B192" s="56" t="s">
        <v>269</v>
      </c>
      <c r="C192" s="56" t="s">
        <v>270</v>
      </c>
      <c r="D192" s="56" t="s">
        <v>271</v>
      </c>
      <c r="E192" s="56" t="s">
        <v>271</v>
      </c>
      <c r="F192" s="56" t="s">
        <v>272</v>
      </c>
      <c r="G192" s="56" t="s">
        <v>273</v>
      </c>
      <c r="H192" s="56" t="s">
        <v>274</v>
      </c>
      <c r="I192" s="56" t="s">
        <v>421</v>
      </c>
      <c r="J192" s="56" t="s">
        <v>276</v>
      </c>
      <c r="K192" s="56" t="s">
        <v>277</v>
      </c>
      <c r="L192" s="56" t="s">
        <v>421</v>
      </c>
      <c r="M192" s="56" t="s">
        <v>278</v>
      </c>
      <c r="N192" s="56" t="s">
        <v>279</v>
      </c>
      <c r="O192" s="56" t="s">
        <v>277</v>
      </c>
      <c r="P192" s="54">
        <v>43065</v>
      </c>
      <c r="Q192" s="55">
        <v>-430.65</v>
      </c>
      <c r="R192" t="str">
        <f t="shared" si="3"/>
        <v>201708</v>
      </c>
      <c r="S192" s="14">
        <f>-Q192</f>
        <v>430.65</v>
      </c>
    </row>
    <row r="193" spans="1:19">
      <c r="A193" s="56" t="s">
        <v>268</v>
      </c>
      <c r="B193" s="56" t="s">
        <v>269</v>
      </c>
      <c r="C193" s="56" t="s">
        <v>270</v>
      </c>
      <c r="D193" s="56" t="s">
        <v>271</v>
      </c>
      <c r="E193" s="56" t="s">
        <v>271</v>
      </c>
      <c r="F193" s="56" t="s">
        <v>272</v>
      </c>
      <c r="G193" s="56" t="s">
        <v>273</v>
      </c>
      <c r="H193" s="56" t="s">
        <v>274</v>
      </c>
      <c r="I193" s="56" t="s">
        <v>422</v>
      </c>
      <c r="J193" s="56" t="s">
        <v>276</v>
      </c>
      <c r="K193" s="56" t="s">
        <v>277</v>
      </c>
      <c r="L193" s="56" t="s">
        <v>422</v>
      </c>
      <c r="M193" s="56" t="s">
        <v>278</v>
      </c>
      <c r="N193" s="56" t="s">
        <v>277</v>
      </c>
      <c r="O193" s="56" t="s">
        <v>277</v>
      </c>
      <c r="P193" s="54">
        <v>33036</v>
      </c>
      <c r="Q193" s="55">
        <v>330.36</v>
      </c>
      <c r="R193" t="str">
        <f t="shared" si="3"/>
        <v>201708</v>
      </c>
      <c r="S193" s="14">
        <f>Q193</f>
        <v>330.36</v>
      </c>
    </row>
    <row r="194" spans="1:19">
      <c r="A194" s="56" t="s">
        <v>268</v>
      </c>
      <c r="B194" s="56" t="s">
        <v>269</v>
      </c>
      <c r="C194" s="56" t="s">
        <v>270</v>
      </c>
      <c r="D194" s="56" t="s">
        <v>271</v>
      </c>
      <c r="E194" s="56" t="s">
        <v>271</v>
      </c>
      <c r="F194" s="56" t="s">
        <v>272</v>
      </c>
      <c r="G194" s="56" t="s">
        <v>273</v>
      </c>
      <c r="H194" s="56" t="s">
        <v>274</v>
      </c>
      <c r="I194" s="56" t="s">
        <v>422</v>
      </c>
      <c r="J194" s="56" t="s">
        <v>276</v>
      </c>
      <c r="K194" s="56" t="s">
        <v>277</v>
      </c>
      <c r="L194" s="56" t="s">
        <v>422</v>
      </c>
      <c r="M194" s="56" t="s">
        <v>278</v>
      </c>
      <c r="N194" s="56" t="s">
        <v>279</v>
      </c>
      <c r="O194" s="56" t="s">
        <v>277</v>
      </c>
      <c r="P194" s="54">
        <v>49064</v>
      </c>
      <c r="Q194" s="55">
        <v>-490.64</v>
      </c>
      <c r="R194" t="str">
        <f t="shared" si="3"/>
        <v>201708</v>
      </c>
      <c r="S194" s="14">
        <f>-Q194</f>
        <v>490.64</v>
      </c>
    </row>
    <row r="195" spans="1:19">
      <c r="A195" s="56" t="s">
        <v>268</v>
      </c>
      <c r="B195" s="56" t="s">
        <v>269</v>
      </c>
      <c r="C195" s="56" t="s">
        <v>270</v>
      </c>
      <c r="D195" s="56" t="s">
        <v>271</v>
      </c>
      <c r="E195" s="56" t="s">
        <v>271</v>
      </c>
      <c r="F195" s="56" t="s">
        <v>272</v>
      </c>
      <c r="G195" s="56" t="s">
        <v>273</v>
      </c>
      <c r="H195" s="56" t="s">
        <v>423</v>
      </c>
      <c r="I195" s="56" t="s">
        <v>424</v>
      </c>
      <c r="J195" s="56" t="s">
        <v>276</v>
      </c>
      <c r="K195" s="56" t="s">
        <v>277</v>
      </c>
      <c r="L195" s="56" t="s">
        <v>424</v>
      </c>
      <c r="M195" s="56" t="s">
        <v>278</v>
      </c>
      <c r="N195" s="56" t="s">
        <v>277</v>
      </c>
      <c r="O195" s="56" t="s">
        <v>277</v>
      </c>
      <c r="P195" s="54">
        <v>60337</v>
      </c>
      <c r="Q195" s="55">
        <v>603.37</v>
      </c>
      <c r="R195" t="str">
        <f t="shared" ref="R195:R258" si="4">MID(L195,1,6)</f>
        <v>201709</v>
      </c>
      <c r="S195" s="14">
        <f>Q195</f>
        <v>603.37</v>
      </c>
    </row>
    <row r="196" spans="1:19">
      <c r="A196" s="56" t="s">
        <v>268</v>
      </c>
      <c r="B196" s="56" t="s">
        <v>269</v>
      </c>
      <c r="C196" s="56" t="s">
        <v>270</v>
      </c>
      <c r="D196" s="56" t="s">
        <v>271</v>
      </c>
      <c r="E196" s="56" t="s">
        <v>271</v>
      </c>
      <c r="F196" s="56" t="s">
        <v>272</v>
      </c>
      <c r="G196" s="56" t="s">
        <v>273</v>
      </c>
      <c r="H196" s="56" t="s">
        <v>423</v>
      </c>
      <c r="I196" s="56" t="s">
        <v>425</v>
      </c>
      <c r="J196" s="56" t="s">
        <v>276</v>
      </c>
      <c r="K196" s="56" t="s">
        <v>277</v>
      </c>
      <c r="L196" s="56" t="s">
        <v>425</v>
      </c>
      <c r="M196" s="56" t="s">
        <v>278</v>
      </c>
      <c r="N196" s="56" t="s">
        <v>277</v>
      </c>
      <c r="O196" s="56" t="s">
        <v>277</v>
      </c>
      <c r="P196" s="54">
        <v>231207</v>
      </c>
      <c r="Q196" s="55">
        <v>2312.0700000000002</v>
      </c>
      <c r="R196" t="str">
        <f t="shared" si="4"/>
        <v>201709</v>
      </c>
      <c r="S196" s="14">
        <f>Q196</f>
        <v>2312.0700000000002</v>
      </c>
    </row>
    <row r="197" spans="1:19">
      <c r="A197" s="56" t="s">
        <v>268</v>
      </c>
      <c r="B197" s="56" t="s">
        <v>269</v>
      </c>
      <c r="C197" s="56" t="s">
        <v>270</v>
      </c>
      <c r="D197" s="56" t="s">
        <v>271</v>
      </c>
      <c r="E197" s="56" t="s">
        <v>271</v>
      </c>
      <c r="F197" s="56" t="s">
        <v>272</v>
      </c>
      <c r="G197" s="56" t="s">
        <v>273</v>
      </c>
      <c r="H197" s="56" t="s">
        <v>423</v>
      </c>
      <c r="I197" s="56" t="s">
        <v>426</v>
      </c>
      <c r="J197" s="56" t="s">
        <v>276</v>
      </c>
      <c r="K197" s="56" t="s">
        <v>277</v>
      </c>
      <c r="L197" s="56" t="s">
        <v>426</v>
      </c>
      <c r="M197" s="56" t="s">
        <v>278</v>
      </c>
      <c r="N197" s="56" t="s">
        <v>277</v>
      </c>
      <c r="O197" s="56" t="s">
        <v>277</v>
      </c>
      <c r="P197" s="54">
        <v>339894</v>
      </c>
      <c r="Q197" s="55">
        <v>3398.94</v>
      </c>
      <c r="R197" t="str">
        <f t="shared" si="4"/>
        <v>201709</v>
      </c>
      <c r="S197" s="14">
        <f>Q197</f>
        <v>3398.94</v>
      </c>
    </row>
    <row r="198" spans="1:19">
      <c r="A198" s="56" t="s">
        <v>268</v>
      </c>
      <c r="B198" s="56" t="s">
        <v>269</v>
      </c>
      <c r="C198" s="56" t="s">
        <v>270</v>
      </c>
      <c r="D198" s="56" t="s">
        <v>271</v>
      </c>
      <c r="E198" s="56" t="s">
        <v>271</v>
      </c>
      <c r="F198" s="56" t="s">
        <v>272</v>
      </c>
      <c r="G198" s="56" t="s">
        <v>273</v>
      </c>
      <c r="H198" s="56" t="s">
        <v>423</v>
      </c>
      <c r="I198" s="56" t="s">
        <v>427</v>
      </c>
      <c r="J198" s="56" t="s">
        <v>276</v>
      </c>
      <c r="K198" s="56" t="s">
        <v>277</v>
      </c>
      <c r="L198" s="56" t="s">
        <v>427</v>
      </c>
      <c r="M198" s="56" t="s">
        <v>278</v>
      </c>
      <c r="N198" s="56" t="s">
        <v>279</v>
      </c>
      <c r="O198" s="56" t="s">
        <v>277</v>
      </c>
      <c r="P198" s="54">
        <v>480322</v>
      </c>
      <c r="Q198" s="55">
        <v>-4803.22</v>
      </c>
      <c r="R198" t="str">
        <f t="shared" si="4"/>
        <v>201709</v>
      </c>
      <c r="S198" s="14">
        <f>-Q198</f>
        <v>4803.22</v>
      </c>
    </row>
    <row r="199" spans="1:19">
      <c r="A199" s="56" t="s">
        <v>268</v>
      </c>
      <c r="B199" s="56" t="s">
        <v>269</v>
      </c>
      <c r="C199" s="56" t="s">
        <v>270</v>
      </c>
      <c r="D199" s="56" t="s">
        <v>271</v>
      </c>
      <c r="E199" s="56" t="s">
        <v>271</v>
      </c>
      <c r="F199" s="56" t="s">
        <v>272</v>
      </c>
      <c r="G199" s="56" t="s">
        <v>273</v>
      </c>
      <c r="H199" s="56" t="s">
        <v>423</v>
      </c>
      <c r="I199" s="56" t="s">
        <v>428</v>
      </c>
      <c r="J199" s="56" t="s">
        <v>276</v>
      </c>
      <c r="K199" s="56" t="s">
        <v>277</v>
      </c>
      <c r="L199" s="56" t="s">
        <v>428</v>
      </c>
      <c r="M199" s="56" t="s">
        <v>278</v>
      </c>
      <c r="N199" s="56" t="s">
        <v>277</v>
      </c>
      <c r="O199" s="56" t="s">
        <v>277</v>
      </c>
      <c r="P199" s="54">
        <v>11935</v>
      </c>
      <c r="Q199" s="55">
        <v>119.35</v>
      </c>
      <c r="R199" t="str">
        <f t="shared" si="4"/>
        <v>201709</v>
      </c>
      <c r="S199" s="14">
        <f>Q199</f>
        <v>119.35</v>
      </c>
    </row>
    <row r="200" spans="1:19">
      <c r="A200" s="56" t="s">
        <v>268</v>
      </c>
      <c r="B200" s="56" t="s">
        <v>269</v>
      </c>
      <c r="C200" s="56" t="s">
        <v>270</v>
      </c>
      <c r="D200" s="56" t="s">
        <v>271</v>
      </c>
      <c r="E200" s="56" t="s">
        <v>271</v>
      </c>
      <c r="F200" s="56" t="s">
        <v>272</v>
      </c>
      <c r="G200" s="56" t="s">
        <v>273</v>
      </c>
      <c r="H200" s="56" t="s">
        <v>423</v>
      </c>
      <c r="I200" s="56" t="s">
        <v>429</v>
      </c>
      <c r="J200" s="56" t="s">
        <v>276</v>
      </c>
      <c r="K200" s="56" t="s">
        <v>277</v>
      </c>
      <c r="L200" s="56" t="s">
        <v>429</v>
      </c>
      <c r="M200" s="56" t="s">
        <v>278</v>
      </c>
      <c r="N200" s="56" t="s">
        <v>277</v>
      </c>
      <c r="O200" s="56" t="s">
        <v>277</v>
      </c>
      <c r="P200" s="54">
        <v>99936</v>
      </c>
      <c r="Q200" s="55">
        <v>999.36</v>
      </c>
      <c r="R200" t="str">
        <f t="shared" si="4"/>
        <v>201709</v>
      </c>
      <c r="S200" s="14">
        <f>Q200</f>
        <v>999.36</v>
      </c>
    </row>
    <row r="201" spans="1:19">
      <c r="A201" s="56" t="s">
        <v>268</v>
      </c>
      <c r="B201" s="56" t="s">
        <v>269</v>
      </c>
      <c r="C201" s="56" t="s">
        <v>270</v>
      </c>
      <c r="D201" s="56" t="s">
        <v>271</v>
      </c>
      <c r="E201" s="56" t="s">
        <v>271</v>
      </c>
      <c r="F201" s="56" t="s">
        <v>272</v>
      </c>
      <c r="G201" s="56" t="s">
        <v>273</v>
      </c>
      <c r="H201" s="56" t="s">
        <v>423</v>
      </c>
      <c r="I201" s="56" t="s">
        <v>430</v>
      </c>
      <c r="J201" s="56" t="s">
        <v>276</v>
      </c>
      <c r="K201" s="56" t="s">
        <v>277</v>
      </c>
      <c r="L201" s="56" t="s">
        <v>430</v>
      </c>
      <c r="M201" s="56" t="s">
        <v>278</v>
      </c>
      <c r="N201" s="56" t="s">
        <v>279</v>
      </c>
      <c r="O201" s="56" t="s">
        <v>277</v>
      </c>
      <c r="P201" s="54">
        <v>268292</v>
      </c>
      <c r="Q201" s="55">
        <v>-2682.92</v>
      </c>
      <c r="R201" t="str">
        <f t="shared" si="4"/>
        <v>201709</v>
      </c>
      <c r="S201" s="14">
        <f>-Q201</f>
        <v>2682.92</v>
      </c>
    </row>
    <row r="202" spans="1:19">
      <c r="A202" s="56" t="s">
        <v>268</v>
      </c>
      <c r="B202" s="56" t="s">
        <v>269</v>
      </c>
      <c r="C202" s="56" t="s">
        <v>270</v>
      </c>
      <c r="D202" s="56" t="s">
        <v>271</v>
      </c>
      <c r="E202" s="56" t="s">
        <v>271</v>
      </c>
      <c r="F202" s="56" t="s">
        <v>272</v>
      </c>
      <c r="G202" s="56" t="s">
        <v>273</v>
      </c>
      <c r="H202" s="56" t="s">
        <v>423</v>
      </c>
      <c r="I202" s="56" t="s">
        <v>431</v>
      </c>
      <c r="J202" s="56" t="s">
        <v>276</v>
      </c>
      <c r="K202" s="56" t="s">
        <v>277</v>
      </c>
      <c r="L202" s="56" t="s">
        <v>431</v>
      </c>
      <c r="M202" s="56" t="s">
        <v>278</v>
      </c>
      <c r="N202" s="56" t="s">
        <v>277</v>
      </c>
      <c r="O202" s="56" t="s">
        <v>277</v>
      </c>
      <c r="P202" s="54">
        <v>133436</v>
      </c>
      <c r="Q202" s="55">
        <v>1334.36</v>
      </c>
      <c r="R202" t="str">
        <f t="shared" si="4"/>
        <v>201709</v>
      </c>
      <c r="S202" s="14">
        <f>Q202</f>
        <v>1334.36</v>
      </c>
    </row>
    <row r="203" spans="1:19">
      <c r="A203" s="56" t="s">
        <v>268</v>
      </c>
      <c r="B203" s="56" t="s">
        <v>269</v>
      </c>
      <c r="C203" s="56" t="s">
        <v>270</v>
      </c>
      <c r="D203" s="56" t="s">
        <v>271</v>
      </c>
      <c r="E203" s="56" t="s">
        <v>271</v>
      </c>
      <c r="F203" s="56" t="s">
        <v>272</v>
      </c>
      <c r="G203" s="56" t="s">
        <v>273</v>
      </c>
      <c r="H203" s="56" t="s">
        <v>423</v>
      </c>
      <c r="I203" s="56" t="s">
        <v>432</v>
      </c>
      <c r="J203" s="56" t="s">
        <v>276</v>
      </c>
      <c r="K203" s="56" t="s">
        <v>277</v>
      </c>
      <c r="L203" s="56" t="s">
        <v>432</v>
      </c>
      <c r="M203" s="56" t="s">
        <v>278</v>
      </c>
      <c r="N203" s="56" t="s">
        <v>277</v>
      </c>
      <c r="O203" s="56" t="s">
        <v>277</v>
      </c>
      <c r="P203" s="54">
        <v>122936</v>
      </c>
      <c r="Q203" s="55">
        <v>1229.3599999999999</v>
      </c>
      <c r="R203" t="str">
        <f t="shared" si="4"/>
        <v>201709</v>
      </c>
      <c r="S203" s="14">
        <f>Q203</f>
        <v>1229.3599999999999</v>
      </c>
    </row>
    <row r="204" spans="1:19">
      <c r="A204" s="56" t="s">
        <v>268</v>
      </c>
      <c r="B204" s="56" t="s">
        <v>269</v>
      </c>
      <c r="C204" s="56" t="s">
        <v>270</v>
      </c>
      <c r="D204" s="56" t="s">
        <v>271</v>
      </c>
      <c r="E204" s="56" t="s">
        <v>271</v>
      </c>
      <c r="F204" s="56" t="s">
        <v>272</v>
      </c>
      <c r="G204" s="56" t="s">
        <v>273</v>
      </c>
      <c r="H204" s="56" t="s">
        <v>423</v>
      </c>
      <c r="I204" s="56" t="s">
        <v>433</v>
      </c>
      <c r="J204" s="56" t="s">
        <v>276</v>
      </c>
      <c r="K204" s="56" t="s">
        <v>277</v>
      </c>
      <c r="L204" s="56" t="s">
        <v>433</v>
      </c>
      <c r="M204" s="56" t="s">
        <v>278</v>
      </c>
      <c r="N204" s="56" t="s">
        <v>279</v>
      </c>
      <c r="O204" s="56" t="s">
        <v>277</v>
      </c>
      <c r="P204" s="54">
        <v>25264</v>
      </c>
      <c r="Q204" s="55">
        <v>-252.64</v>
      </c>
      <c r="R204" t="str">
        <f t="shared" si="4"/>
        <v>201709</v>
      </c>
      <c r="S204" s="14">
        <f>-Q204</f>
        <v>252.64</v>
      </c>
    </row>
    <row r="205" spans="1:19">
      <c r="A205" s="56" t="s">
        <v>268</v>
      </c>
      <c r="B205" s="56" t="s">
        <v>269</v>
      </c>
      <c r="C205" s="56" t="s">
        <v>270</v>
      </c>
      <c r="D205" s="56" t="s">
        <v>271</v>
      </c>
      <c r="E205" s="56" t="s">
        <v>271</v>
      </c>
      <c r="F205" s="56" t="s">
        <v>272</v>
      </c>
      <c r="G205" s="56" t="s">
        <v>273</v>
      </c>
      <c r="H205" s="56" t="s">
        <v>423</v>
      </c>
      <c r="I205" s="56" t="s">
        <v>434</v>
      </c>
      <c r="J205" s="56" t="s">
        <v>276</v>
      </c>
      <c r="K205" s="56" t="s">
        <v>277</v>
      </c>
      <c r="L205" s="56" t="s">
        <v>434</v>
      </c>
      <c r="M205" s="56" t="s">
        <v>278</v>
      </c>
      <c r="N205" s="56" t="s">
        <v>279</v>
      </c>
      <c r="O205" s="56" t="s">
        <v>277</v>
      </c>
      <c r="P205" s="54">
        <v>27264</v>
      </c>
      <c r="Q205" s="55">
        <v>-272.64</v>
      </c>
      <c r="R205" t="str">
        <f t="shared" si="4"/>
        <v>201709</v>
      </c>
      <c r="S205" s="14">
        <f>-Q205</f>
        <v>272.64</v>
      </c>
    </row>
    <row r="206" spans="1:19">
      <c r="A206" s="56" t="s">
        <v>268</v>
      </c>
      <c r="B206" s="56" t="s">
        <v>269</v>
      </c>
      <c r="C206" s="56" t="s">
        <v>270</v>
      </c>
      <c r="D206" s="56" t="s">
        <v>271</v>
      </c>
      <c r="E206" s="56" t="s">
        <v>271</v>
      </c>
      <c r="F206" s="56" t="s">
        <v>272</v>
      </c>
      <c r="G206" s="56" t="s">
        <v>273</v>
      </c>
      <c r="H206" s="56" t="s">
        <v>423</v>
      </c>
      <c r="I206" s="56" t="s">
        <v>435</v>
      </c>
      <c r="J206" s="56" t="s">
        <v>276</v>
      </c>
      <c r="K206" s="56" t="s">
        <v>277</v>
      </c>
      <c r="L206" s="56" t="s">
        <v>435</v>
      </c>
      <c r="M206" s="56" t="s">
        <v>278</v>
      </c>
      <c r="N206" s="56" t="s">
        <v>277</v>
      </c>
      <c r="O206" s="56" t="s">
        <v>277</v>
      </c>
      <c r="P206" s="54">
        <v>439309</v>
      </c>
      <c r="Q206" s="55">
        <v>4393.09</v>
      </c>
      <c r="R206" t="str">
        <f t="shared" si="4"/>
        <v>201709</v>
      </c>
      <c r="S206" s="14">
        <f>Q206</f>
        <v>4393.09</v>
      </c>
    </row>
    <row r="207" spans="1:19">
      <c r="A207" s="56" t="s">
        <v>268</v>
      </c>
      <c r="B207" s="56" t="s">
        <v>269</v>
      </c>
      <c r="C207" s="56" t="s">
        <v>270</v>
      </c>
      <c r="D207" s="56" t="s">
        <v>271</v>
      </c>
      <c r="E207" s="56" t="s">
        <v>271</v>
      </c>
      <c r="F207" s="56" t="s">
        <v>272</v>
      </c>
      <c r="G207" s="56" t="s">
        <v>273</v>
      </c>
      <c r="H207" s="56" t="s">
        <v>423</v>
      </c>
      <c r="I207" s="56" t="s">
        <v>436</v>
      </c>
      <c r="J207" s="56" t="s">
        <v>276</v>
      </c>
      <c r="K207" s="56" t="s">
        <v>277</v>
      </c>
      <c r="L207" s="56" t="s">
        <v>436</v>
      </c>
      <c r="M207" s="56" t="s">
        <v>278</v>
      </c>
      <c r="N207" s="56" t="s">
        <v>279</v>
      </c>
      <c r="O207" s="56" t="s">
        <v>277</v>
      </c>
      <c r="P207" s="54">
        <v>391865</v>
      </c>
      <c r="Q207" s="55">
        <v>-3918.65</v>
      </c>
      <c r="R207" t="str">
        <f t="shared" si="4"/>
        <v>201709</v>
      </c>
      <c r="S207" s="14">
        <f>-Q207</f>
        <v>3918.65</v>
      </c>
    </row>
    <row r="208" spans="1:19">
      <c r="A208" s="56" t="s">
        <v>268</v>
      </c>
      <c r="B208" s="56" t="s">
        <v>269</v>
      </c>
      <c r="C208" s="56" t="s">
        <v>270</v>
      </c>
      <c r="D208" s="56" t="s">
        <v>271</v>
      </c>
      <c r="E208" s="56" t="s">
        <v>271</v>
      </c>
      <c r="F208" s="56" t="s">
        <v>272</v>
      </c>
      <c r="G208" s="56" t="s">
        <v>273</v>
      </c>
      <c r="H208" s="56" t="s">
        <v>423</v>
      </c>
      <c r="I208" s="56" t="s">
        <v>437</v>
      </c>
      <c r="J208" s="56" t="s">
        <v>276</v>
      </c>
      <c r="K208" s="56" t="s">
        <v>277</v>
      </c>
      <c r="L208" s="56" t="s">
        <v>437</v>
      </c>
      <c r="M208" s="56" t="s">
        <v>278</v>
      </c>
      <c r="N208" s="56" t="s">
        <v>279</v>
      </c>
      <c r="O208" s="56" t="s">
        <v>277</v>
      </c>
      <c r="P208" s="54">
        <v>77764</v>
      </c>
      <c r="Q208" s="55">
        <v>-777.64</v>
      </c>
      <c r="R208" t="str">
        <f t="shared" si="4"/>
        <v>201709</v>
      </c>
      <c r="S208" s="14">
        <f>-Q208</f>
        <v>777.64</v>
      </c>
    </row>
    <row r="209" spans="1:19">
      <c r="A209" s="56" t="s">
        <v>268</v>
      </c>
      <c r="B209" s="56" t="s">
        <v>269</v>
      </c>
      <c r="C209" s="56" t="s">
        <v>270</v>
      </c>
      <c r="D209" s="56" t="s">
        <v>271</v>
      </c>
      <c r="E209" s="56" t="s">
        <v>271</v>
      </c>
      <c r="F209" s="56" t="s">
        <v>272</v>
      </c>
      <c r="G209" s="56" t="s">
        <v>273</v>
      </c>
      <c r="H209" s="56" t="s">
        <v>423</v>
      </c>
      <c r="I209" s="56" t="s">
        <v>438</v>
      </c>
      <c r="J209" s="56" t="s">
        <v>276</v>
      </c>
      <c r="K209" s="56" t="s">
        <v>277</v>
      </c>
      <c r="L209" s="56" t="s">
        <v>438</v>
      </c>
      <c r="M209" s="56" t="s">
        <v>278</v>
      </c>
      <c r="N209" s="56" t="s">
        <v>277</v>
      </c>
      <c r="O209" s="56" t="s">
        <v>277</v>
      </c>
      <c r="P209" s="54">
        <v>8235</v>
      </c>
      <c r="Q209" s="55">
        <v>82.35</v>
      </c>
      <c r="R209" t="str">
        <f t="shared" si="4"/>
        <v>201709</v>
      </c>
      <c r="S209" s="14">
        <f>Q209</f>
        <v>82.35</v>
      </c>
    </row>
    <row r="210" spans="1:19">
      <c r="A210" s="56" t="s">
        <v>268</v>
      </c>
      <c r="B210" s="56" t="s">
        <v>269</v>
      </c>
      <c r="C210" s="56" t="s">
        <v>270</v>
      </c>
      <c r="D210" s="56" t="s">
        <v>271</v>
      </c>
      <c r="E210" s="56" t="s">
        <v>271</v>
      </c>
      <c r="F210" s="56" t="s">
        <v>272</v>
      </c>
      <c r="G210" s="56" t="s">
        <v>273</v>
      </c>
      <c r="H210" s="56" t="s">
        <v>423</v>
      </c>
      <c r="I210" s="56" t="s">
        <v>439</v>
      </c>
      <c r="J210" s="56" t="s">
        <v>276</v>
      </c>
      <c r="K210" s="56" t="s">
        <v>277</v>
      </c>
      <c r="L210" s="56" t="s">
        <v>439</v>
      </c>
      <c r="M210" s="56" t="s">
        <v>278</v>
      </c>
      <c r="N210" s="56" t="s">
        <v>277</v>
      </c>
      <c r="O210" s="56" t="s">
        <v>277</v>
      </c>
      <c r="P210" s="54">
        <v>214837</v>
      </c>
      <c r="Q210" s="55">
        <v>2148.37</v>
      </c>
      <c r="R210" t="str">
        <f t="shared" si="4"/>
        <v>201709</v>
      </c>
      <c r="S210" s="14">
        <f>Q210</f>
        <v>2148.37</v>
      </c>
    </row>
    <row r="211" spans="1:19">
      <c r="A211" s="56" t="s">
        <v>268</v>
      </c>
      <c r="B211" s="56" t="s">
        <v>269</v>
      </c>
      <c r="C211" s="56" t="s">
        <v>270</v>
      </c>
      <c r="D211" s="56" t="s">
        <v>271</v>
      </c>
      <c r="E211" s="56" t="s">
        <v>271</v>
      </c>
      <c r="F211" s="56" t="s">
        <v>272</v>
      </c>
      <c r="G211" s="56" t="s">
        <v>273</v>
      </c>
      <c r="H211" s="56" t="s">
        <v>423</v>
      </c>
      <c r="I211" s="56" t="s">
        <v>440</v>
      </c>
      <c r="J211" s="56" t="s">
        <v>276</v>
      </c>
      <c r="K211" s="56" t="s">
        <v>277</v>
      </c>
      <c r="L211" s="56" t="s">
        <v>440</v>
      </c>
      <c r="M211" s="56" t="s">
        <v>278</v>
      </c>
      <c r="N211" s="56" t="s">
        <v>279</v>
      </c>
      <c r="O211" s="56" t="s">
        <v>277</v>
      </c>
      <c r="P211" s="54">
        <v>13693</v>
      </c>
      <c r="Q211" s="55">
        <v>-136.93</v>
      </c>
      <c r="R211" t="str">
        <f t="shared" si="4"/>
        <v>201709</v>
      </c>
      <c r="S211" s="14">
        <f>-Q211</f>
        <v>136.93</v>
      </c>
    </row>
    <row r="212" spans="1:19">
      <c r="A212" s="56" t="s">
        <v>268</v>
      </c>
      <c r="B212" s="56" t="s">
        <v>269</v>
      </c>
      <c r="C212" s="56" t="s">
        <v>270</v>
      </c>
      <c r="D212" s="56" t="s">
        <v>271</v>
      </c>
      <c r="E212" s="56" t="s">
        <v>271</v>
      </c>
      <c r="F212" s="56" t="s">
        <v>272</v>
      </c>
      <c r="G212" s="56" t="s">
        <v>273</v>
      </c>
      <c r="H212" s="56" t="s">
        <v>423</v>
      </c>
      <c r="I212" s="56" t="s">
        <v>441</v>
      </c>
      <c r="J212" s="56" t="s">
        <v>276</v>
      </c>
      <c r="K212" s="56" t="s">
        <v>277</v>
      </c>
      <c r="L212" s="56" t="s">
        <v>441</v>
      </c>
      <c r="M212" s="56" t="s">
        <v>278</v>
      </c>
      <c r="N212" s="56" t="s">
        <v>277</v>
      </c>
      <c r="O212" s="56" t="s">
        <v>277</v>
      </c>
      <c r="P212" s="54">
        <v>2536</v>
      </c>
      <c r="Q212" s="55">
        <v>25.36</v>
      </c>
      <c r="R212" t="str">
        <f t="shared" si="4"/>
        <v>201709</v>
      </c>
      <c r="S212" s="14">
        <f>Q212</f>
        <v>25.36</v>
      </c>
    </row>
    <row r="213" spans="1:19">
      <c r="A213" s="56" t="s">
        <v>268</v>
      </c>
      <c r="B213" s="56" t="s">
        <v>269</v>
      </c>
      <c r="C213" s="56" t="s">
        <v>270</v>
      </c>
      <c r="D213" s="56" t="s">
        <v>271</v>
      </c>
      <c r="E213" s="56" t="s">
        <v>271</v>
      </c>
      <c r="F213" s="56" t="s">
        <v>272</v>
      </c>
      <c r="G213" s="56" t="s">
        <v>273</v>
      </c>
      <c r="H213" s="56" t="s">
        <v>423</v>
      </c>
      <c r="I213" s="56" t="s">
        <v>442</v>
      </c>
      <c r="J213" s="56" t="s">
        <v>276</v>
      </c>
      <c r="K213" s="56" t="s">
        <v>277</v>
      </c>
      <c r="L213" s="56" t="s">
        <v>442</v>
      </c>
      <c r="M213" s="56" t="s">
        <v>278</v>
      </c>
      <c r="N213" s="56" t="s">
        <v>279</v>
      </c>
      <c r="O213" s="56" t="s">
        <v>277</v>
      </c>
      <c r="P213" s="54">
        <v>120064</v>
      </c>
      <c r="Q213" s="55">
        <v>-1200.6400000000001</v>
      </c>
      <c r="R213" t="str">
        <f t="shared" si="4"/>
        <v>201709</v>
      </c>
      <c r="S213" s="14">
        <f>-Q213</f>
        <v>1200.6400000000001</v>
      </c>
    </row>
    <row r="214" spans="1:19">
      <c r="A214" s="56" t="s">
        <v>268</v>
      </c>
      <c r="B214" s="56" t="s">
        <v>269</v>
      </c>
      <c r="C214" s="56" t="s">
        <v>270</v>
      </c>
      <c r="D214" s="56" t="s">
        <v>271</v>
      </c>
      <c r="E214" s="56" t="s">
        <v>271</v>
      </c>
      <c r="F214" s="56" t="s">
        <v>272</v>
      </c>
      <c r="G214" s="56" t="s">
        <v>273</v>
      </c>
      <c r="H214" s="56" t="s">
        <v>423</v>
      </c>
      <c r="I214" s="56" t="s">
        <v>443</v>
      </c>
      <c r="J214" s="56" t="s">
        <v>276</v>
      </c>
      <c r="K214" s="56" t="s">
        <v>277</v>
      </c>
      <c r="L214" s="56" t="s">
        <v>443</v>
      </c>
      <c r="M214" s="56" t="s">
        <v>278</v>
      </c>
      <c r="N214" s="56" t="s">
        <v>279</v>
      </c>
      <c r="O214" s="56" t="s">
        <v>277</v>
      </c>
      <c r="P214" s="54">
        <v>68663</v>
      </c>
      <c r="Q214" s="55">
        <v>-686.63</v>
      </c>
      <c r="R214" t="str">
        <f t="shared" si="4"/>
        <v>201709</v>
      </c>
      <c r="S214" s="14">
        <f>-Q214</f>
        <v>686.63</v>
      </c>
    </row>
    <row r="215" spans="1:19">
      <c r="A215" s="56" t="s">
        <v>268</v>
      </c>
      <c r="B215" s="56" t="s">
        <v>269</v>
      </c>
      <c r="C215" s="56" t="s">
        <v>270</v>
      </c>
      <c r="D215" s="56" t="s">
        <v>271</v>
      </c>
      <c r="E215" s="56" t="s">
        <v>271</v>
      </c>
      <c r="F215" s="56" t="s">
        <v>272</v>
      </c>
      <c r="G215" s="56" t="s">
        <v>273</v>
      </c>
      <c r="H215" s="56" t="s">
        <v>423</v>
      </c>
      <c r="I215" s="56" t="s">
        <v>443</v>
      </c>
      <c r="J215" s="56" t="s">
        <v>276</v>
      </c>
      <c r="K215" s="56" t="s">
        <v>277</v>
      </c>
      <c r="L215" s="56" t="s">
        <v>443</v>
      </c>
      <c r="M215" s="56" t="s">
        <v>278</v>
      </c>
      <c r="N215" s="56" t="s">
        <v>279</v>
      </c>
      <c r="O215" s="56" t="s">
        <v>277</v>
      </c>
      <c r="P215" s="54">
        <v>7335</v>
      </c>
      <c r="Q215" s="55">
        <v>-73.349999999999994</v>
      </c>
      <c r="R215" t="str">
        <f t="shared" si="4"/>
        <v>201709</v>
      </c>
      <c r="S215" s="14">
        <f>-Q215</f>
        <v>73.349999999999994</v>
      </c>
    </row>
    <row r="216" spans="1:19">
      <c r="A216" s="56" t="s">
        <v>268</v>
      </c>
      <c r="B216" s="56" t="s">
        <v>269</v>
      </c>
      <c r="C216" s="56" t="s">
        <v>270</v>
      </c>
      <c r="D216" s="56" t="s">
        <v>271</v>
      </c>
      <c r="E216" s="56" t="s">
        <v>271</v>
      </c>
      <c r="F216" s="56" t="s">
        <v>272</v>
      </c>
      <c r="G216" s="56" t="s">
        <v>273</v>
      </c>
      <c r="H216" s="56" t="s">
        <v>423</v>
      </c>
      <c r="I216" s="56" t="s">
        <v>444</v>
      </c>
      <c r="J216" s="56" t="s">
        <v>276</v>
      </c>
      <c r="K216" s="56" t="s">
        <v>277</v>
      </c>
      <c r="L216" s="56" t="s">
        <v>444</v>
      </c>
      <c r="M216" s="56" t="s">
        <v>278</v>
      </c>
      <c r="N216" s="56" t="s">
        <v>277</v>
      </c>
      <c r="O216" s="56" t="s">
        <v>277</v>
      </c>
      <c r="P216" s="54">
        <v>7335</v>
      </c>
      <c r="Q216" s="55">
        <v>73.349999999999994</v>
      </c>
      <c r="R216" t="str">
        <f t="shared" si="4"/>
        <v>201710</v>
      </c>
      <c r="S216" s="14">
        <f>Q216</f>
        <v>73.349999999999994</v>
      </c>
    </row>
    <row r="217" spans="1:19">
      <c r="A217" s="56" t="s">
        <v>268</v>
      </c>
      <c r="B217" s="56" t="s">
        <v>269</v>
      </c>
      <c r="C217" s="56" t="s">
        <v>270</v>
      </c>
      <c r="D217" s="56" t="s">
        <v>271</v>
      </c>
      <c r="E217" s="56" t="s">
        <v>271</v>
      </c>
      <c r="F217" s="56" t="s">
        <v>272</v>
      </c>
      <c r="G217" s="56" t="s">
        <v>273</v>
      </c>
      <c r="H217" s="56" t="s">
        <v>423</v>
      </c>
      <c r="I217" s="56" t="s">
        <v>444</v>
      </c>
      <c r="J217" s="56" t="s">
        <v>276</v>
      </c>
      <c r="K217" s="56" t="s">
        <v>277</v>
      </c>
      <c r="L217" s="56" t="s">
        <v>444</v>
      </c>
      <c r="M217" s="56" t="s">
        <v>278</v>
      </c>
      <c r="N217" s="56" t="s">
        <v>277</v>
      </c>
      <c r="O217" s="56" t="s">
        <v>277</v>
      </c>
      <c r="P217" s="54">
        <v>7335</v>
      </c>
      <c r="Q217" s="55">
        <v>73.349999999999994</v>
      </c>
      <c r="R217" t="str">
        <f t="shared" si="4"/>
        <v>201710</v>
      </c>
      <c r="S217" s="14">
        <f>Q217</f>
        <v>73.349999999999994</v>
      </c>
    </row>
    <row r="218" spans="1:19">
      <c r="A218" s="56" t="s">
        <v>268</v>
      </c>
      <c r="B218" s="56" t="s">
        <v>269</v>
      </c>
      <c r="C218" s="56" t="s">
        <v>270</v>
      </c>
      <c r="D218" s="56" t="s">
        <v>271</v>
      </c>
      <c r="E218" s="56" t="s">
        <v>271</v>
      </c>
      <c r="F218" s="56" t="s">
        <v>272</v>
      </c>
      <c r="G218" s="56" t="s">
        <v>273</v>
      </c>
      <c r="H218" s="56" t="s">
        <v>423</v>
      </c>
      <c r="I218" s="56" t="s">
        <v>445</v>
      </c>
      <c r="J218" s="56" t="s">
        <v>276</v>
      </c>
      <c r="K218" s="56" t="s">
        <v>277</v>
      </c>
      <c r="L218" s="56" t="s">
        <v>445</v>
      </c>
      <c r="M218" s="56" t="s">
        <v>278</v>
      </c>
      <c r="N218" s="56" t="s">
        <v>277</v>
      </c>
      <c r="O218" s="56" t="s">
        <v>277</v>
      </c>
      <c r="P218" s="54">
        <v>116909</v>
      </c>
      <c r="Q218" s="55">
        <v>1169.0899999999999</v>
      </c>
      <c r="R218" t="str">
        <f t="shared" si="4"/>
        <v>201710</v>
      </c>
      <c r="S218" s="14">
        <f>Q218</f>
        <v>1169.0899999999999</v>
      </c>
    </row>
    <row r="219" spans="1:19">
      <c r="A219" s="56" t="s">
        <v>268</v>
      </c>
      <c r="B219" s="56" t="s">
        <v>269</v>
      </c>
      <c r="C219" s="56" t="s">
        <v>270</v>
      </c>
      <c r="D219" s="56" t="s">
        <v>271</v>
      </c>
      <c r="E219" s="56" t="s">
        <v>271</v>
      </c>
      <c r="F219" s="56" t="s">
        <v>272</v>
      </c>
      <c r="G219" s="56" t="s">
        <v>273</v>
      </c>
      <c r="H219" s="56" t="s">
        <v>423</v>
      </c>
      <c r="I219" s="56" t="s">
        <v>446</v>
      </c>
      <c r="J219" s="56" t="s">
        <v>276</v>
      </c>
      <c r="K219" s="56" t="s">
        <v>277</v>
      </c>
      <c r="L219" s="56" t="s">
        <v>446</v>
      </c>
      <c r="M219" s="56" t="s">
        <v>278</v>
      </c>
      <c r="N219" s="56" t="s">
        <v>277</v>
      </c>
      <c r="O219" s="56" t="s">
        <v>277</v>
      </c>
      <c r="P219" s="54">
        <v>26435</v>
      </c>
      <c r="Q219" s="55">
        <v>264.35000000000002</v>
      </c>
      <c r="R219" t="str">
        <f t="shared" si="4"/>
        <v>201710</v>
      </c>
      <c r="S219" s="14">
        <f>Q219</f>
        <v>264.35000000000002</v>
      </c>
    </row>
    <row r="220" spans="1:19">
      <c r="A220" s="56" t="s">
        <v>268</v>
      </c>
      <c r="B220" s="56" t="s">
        <v>269</v>
      </c>
      <c r="C220" s="56" t="s">
        <v>270</v>
      </c>
      <c r="D220" s="56" t="s">
        <v>271</v>
      </c>
      <c r="E220" s="56" t="s">
        <v>271</v>
      </c>
      <c r="F220" s="56" t="s">
        <v>272</v>
      </c>
      <c r="G220" s="56" t="s">
        <v>273</v>
      </c>
      <c r="H220" s="56" t="s">
        <v>423</v>
      </c>
      <c r="I220" s="56" t="s">
        <v>447</v>
      </c>
      <c r="J220" s="56" t="s">
        <v>276</v>
      </c>
      <c r="K220" s="56" t="s">
        <v>277</v>
      </c>
      <c r="L220" s="56" t="s">
        <v>447</v>
      </c>
      <c r="M220" s="56" t="s">
        <v>278</v>
      </c>
      <c r="N220" s="56" t="s">
        <v>279</v>
      </c>
      <c r="O220" s="56" t="s">
        <v>277</v>
      </c>
      <c r="P220" s="54">
        <v>108887</v>
      </c>
      <c r="Q220" s="55">
        <v>-1088.8699999999999</v>
      </c>
      <c r="R220" t="str">
        <f t="shared" si="4"/>
        <v>201710</v>
      </c>
      <c r="S220" s="14">
        <f>-Q220</f>
        <v>1088.8699999999999</v>
      </c>
    </row>
    <row r="221" spans="1:19">
      <c r="A221" s="56" t="s">
        <v>268</v>
      </c>
      <c r="B221" s="56" t="s">
        <v>269</v>
      </c>
      <c r="C221" s="56" t="s">
        <v>270</v>
      </c>
      <c r="D221" s="56" t="s">
        <v>271</v>
      </c>
      <c r="E221" s="56" t="s">
        <v>271</v>
      </c>
      <c r="F221" s="56" t="s">
        <v>272</v>
      </c>
      <c r="G221" s="56" t="s">
        <v>273</v>
      </c>
      <c r="H221" s="56" t="s">
        <v>423</v>
      </c>
      <c r="I221" s="56" t="s">
        <v>447</v>
      </c>
      <c r="J221" s="56" t="s">
        <v>276</v>
      </c>
      <c r="K221" s="56" t="s">
        <v>277</v>
      </c>
      <c r="L221" s="56" t="s">
        <v>447</v>
      </c>
      <c r="M221" s="56" t="s">
        <v>278</v>
      </c>
      <c r="N221" s="56" t="s">
        <v>279</v>
      </c>
      <c r="O221" s="56" t="s">
        <v>277</v>
      </c>
      <c r="P221" s="54">
        <v>50853614</v>
      </c>
      <c r="Q221" s="52">
        <v>-508536.14</v>
      </c>
      <c r="R221" t="str">
        <f t="shared" si="4"/>
        <v>201710</v>
      </c>
      <c r="S221" s="14">
        <f>-Q221</f>
        <v>508536.14</v>
      </c>
    </row>
    <row r="222" spans="1:19">
      <c r="A222" s="56" t="s">
        <v>268</v>
      </c>
      <c r="B222" s="56" t="s">
        <v>269</v>
      </c>
      <c r="C222" s="56" t="s">
        <v>270</v>
      </c>
      <c r="D222" s="56" t="s">
        <v>271</v>
      </c>
      <c r="E222" s="56" t="s">
        <v>271</v>
      </c>
      <c r="F222" s="56" t="s">
        <v>272</v>
      </c>
      <c r="G222" s="56" t="s">
        <v>273</v>
      </c>
      <c r="H222" s="56" t="s">
        <v>423</v>
      </c>
      <c r="I222" s="56" t="s">
        <v>447</v>
      </c>
      <c r="J222" s="56" t="s">
        <v>276</v>
      </c>
      <c r="K222" s="56" t="s">
        <v>277</v>
      </c>
      <c r="L222" s="56" t="s">
        <v>447</v>
      </c>
      <c r="M222" s="56" t="s">
        <v>278</v>
      </c>
      <c r="N222" s="56" t="s">
        <v>279</v>
      </c>
      <c r="O222" s="56" t="s">
        <v>277</v>
      </c>
      <c r="P222" s="54">
        <v>20246212</v>
      </c>
      <c r="Q222" s="52">
        <v>-202462.12</v>
      </c>
      <c r="R222" t="str">
        <f t="shared" si="4"/>
        <v>201710</v>
      </c>
      <c r="S222" s="14">
        <f>-Q222</f>
        <v>202462.12</v>
      </c>
    </row>
    <row r="223" spans="1:19">
      <c r="A223" s="56" t="s">
        <v>268</v>
      </c>
      <c r="B223" s="56" t="s">
        <v>269</v>
      </c>
      <c r="C223" s="56" t="s">
        <v>270</v>
      </c>
      <c r="D223" s="56" t="s">
        <v>271</v>
      </c>
      <c r="E223" s="56" t="s">
        <v>271</v>
      </c>
      <c r="F223" s="56" t="s">
        <v>272</v>
      </c>
      <c r="G223" s="56" t="s">
        <v>273</v>
      </c>
      <c r="H223" s="56" t="s">
        <v>423</v>
      </c>
      <c r="I223" s="56" t="s">
        <v>448</v>
      </c>
      <c r="J223" s="56" t="s">
        <v>276</v>
      </c>
      <c r="K223" s="56" t="s">
        <v>277</v>
      </c>
      <c r="L223" s="56" t="s">
        <v>448</v>
      </c>
      <c r="M223" s="56" t="s">
        <v>278</v>
      </c>
      <c r="N223" s="56" t="s">
        <v>277</v>
      </c>
      <c r="O223" s="56" t="s">
        <v>277</v>
      </c>
      <c r="P223" s="54">
        <v>146111</v>
      </c>
      <c r="Q223" s="55">
        <v>1461.11</v>
      </c>
      <c r="R223" t="str">
        <f t="shared" si="4"/>
        <v>201710</v>
      </c>
      <c r="S223" s="14">
        <f>Q223</f>
        <v>1461.11</v>
      </c>
    </row>
    <row r="224" spans="1:19">
      <c r="A224" s="56" t="s">
        <v>268</v>
      </c>
      <c r="B224" s="56" t="s">
        <v>269</v>
      </c>
      <c r="C224" s="56" t="s">
        <v>270</v>
      </c>
      <c r="D224" s="56" t="s">
        <v>271</v>
      </c>
      <c r="E224" s="56" t="s">
        <v>271</v>
      </c>
      <c r="F224" s="56" t="s">
        <v>272</v>
      </c>
      <c r="G224" s="56" t="s">
        <v>273</v>
      </c>
      <c r="H224" s="56" t="s">
        <v>423</v>
      </c>
      <c r="I224" s="56" t="s">
        <v>449</v>
      </c>
      <c r="J224" s="56" t="s">
        <v>276</v>
      </c>
      <c r="K224" s="56" t="s">
        <v>277</v>
      </c>
      <c r="L224" s="56" t="s">
        <v>449</v>
      </c>
      <c r="M224" s="56" t="s">
        <v>278</v>
      </c>
      <c r="N224" s="56" t="s">
        <v>279</v>
      </c>
      <c r="O224" s="56" t="s">
        <v>277</v>
      </c>
      <c r="P224" s="54">
        <v>99887</v>
      </c>
      <c r="Q224" s="55">
        <v>-998.87</v>
      </c>
      <c r="R224" t="str">
        <f t="shared" si="4"/>
        <v>201710</v>
      </c>
      <c r="S224" s="14">
        <f>-Q224</f>
        <v>998.87</v>
      </c>
    </row>
    <row r="225" spans="1:19">
      <c r="A225" s="56" t="s">
        <v>268</v>
      </c>
      <c r="B225" s="56" t="s">
        <v>269</v>
      </c>
      <c r="C225" s="56" t="s">
        <v>270</v>
      </c>
      <c r="D225" s="56" t="s">
        <v>271</v>
      </c>
      <c r="E225" s="56" t="s">
        <v>271</v>
      </c>
      <c r="F225" s="56" t="s">
        <v>272</v>
      </c>
      <c r="G225" s="56" t="s">
        <v>273</v>
      </c>
      <c r="H225" s="56" t="s">
        <v>423</v>
      </c>
      <c r="I225" s="56" t="s">
        <v>450</v>
      </c>
      <c r="J225" s="56" t="s">
        <v>276</v>
      </c>
      <c r="K225" s="56" t="s">
        <v>277</v>
      </c>
      <c r="L225" s="56" t="s">
        <v>450</v>
      </c>
      <c r="M225" s="56" t="s">
        <v>278</v>
      </c>
      <c r="N225" s="56" t="s">
        <v>279</v>
      </c>
      <c r="O225" s="56" t="s">
        <v>277</v>
      </c>
      <c r="P225" s="54">
        <v>39664</v>
      </c>
      <c r="Q225" s="55">
        <v>-396.64</v>
      </c>
      <c r="R225" t="str">
        <f t="shared" si="4"/>
        <v>201710</v>
      </c>
      <c r="S225" s="14">
        <f>-Q225</f>
        <v>396.64</v>
      </c>
    </row>
    <row r="226" spans="1:19">
      <c r="A226" s="56" t="s">
        <v>268</v>
      </c>
      <c r="B226" s="56" t="s">
        <v>269</v>
      </c>
      <c r="C226" s="56" t="s">
        <v>270</v>
      </c>
      <c r="D226" s="56" t="s">
        <v>271</v>
      </c>
      <c r="E226" s="56" t="s">
        <v>271</v>
      </c>
      <c r="F226" s="56" t="s">
        <v>272</v>
      </c>
      <c r="G226" s="56" t="s">
        <v>273</v>
      </c>
      <c r="H226" s="56" t="s">
        <v>423</v>
      </c>
      <c r="I226" s="56" t="s">
        <v>450</v>
      </c>
      <c r="J226" s="56" t="s">
        <v>276</v>
      </c>
      <c r="K226" s="56" t="s">
        <v>277</v>
      </c>
      <c r="L226" s="56" t="s">
        <v>450</v>
      </c>
      <c r="M226" s="56" t="s">
        <v>278</v>
      </c>
      <c r="N226" s="56" t="s">
        <v>279</v>
      </c>
      <c r="O226" s="56" t="s">
        <v>277</v>
      </c>
      <c r="P226" s="54">
        <v>221887</v>
      </c>
      <c r="Q226" s="55">
        <v>-2218.87</v>
      </c>
      <c r="R226" t="str">
        <f t="shared" si="4"/>
        <v>201710</v>
      </c>
      <c r="S226" s="14">
        <f>-Q226</f>
        <v>2218.87</v>
      </c>
    </row>
    <row r="227" spans="1:19">
      <c r="A227" s="56" t="s">
        <v>268</v>
      </c>
      <c r="B227" s="56" t="s">
        <v>269</v>
      </c>
      <c r="C227" s="56" t="s">
        <v>270</v>
      </c>
      <c r="D227" s="56" t="s">
        <v>271</v>
      </c>
      <c r="E227" s="56" t="s">
        <v>271</v>
      </c>
      <c r="F227" s="56" t="s">
        <v>272</v>
      </c>
      <c r="G227" s="56" t="s">
        <v>273</v>
      </c>
      <c r="H227" s="56" t="s">
        <v>423</v>
      </c>
      <c r="I227" s="56" t="s">
        <v>450</v>
      </c>
      <c r="J227" s="56" t="s">
        <v>276</v>
      </c>
      <c r="K227" s="56" t="s">
        <v>277</v>
      </c>
      <c r="L227" s="56" t="s">
        <v>450</v>
      </c>
      <c r="M227" s="56" t="s">
        <v>278</v>
      </c>
      <c r="N227" s="56" t="s">
        <v>277</v>
      </c>
      <c r="O227" s="56" t="s">
        <v>277</v>
      </c>
      <c r="P227" s="54">
        <v>286111</v>
      </c>
      <c r="Q227" s="55">
        <v>2861.11</v>
      </c>
      <c r="R227" t="str">
        <f t="shared" si="4"/>
        <v>201710</v>
      </c>
      <c r="S227" s="14">
        <f>Q227</f>
        <v>2861.11</v>
      </c>
    </row>
    <row r="228" spans="1:19">
      <c r="A228" s="56" t="s">
        <v>268</v>
      </c>
      <c r="B228" s="56" t="s">
        <v>269</v>
      </c>
      <c r="C228" s="56" t="s">
        <v>270</v>
      </c>
      <c r="D228" s="56" t="s">
        <v>271</v>
      </c>
      <c r="E228" s="56" t="s">
        <v>271</v>
      </c>
      <c r="F228" s="56" t="s">
        <v>272</v>
      </c>
      <c r="G228" s="56" t="s">
        <v>273</v>
      </c>
      <c r="H228" s="56" t="s">
        <v>423</v>
      </c>
      <c r="I228" s="56" t="s">
        <v>451</v>
      </c>
      <c r="J228" s="56" t="s">
        <v>276</v>
      </c>
      <c r="K228" s="56" t="s">
        <v>277</v>
      </c>
      <c r="L228" s="56" t="s">
        <v>451</v>
      </c>
      <c r="M228" s="56" t="s">
        <v>278</v>
      </c>
      <c r="N228" s="56" t="s">
        <v>279</v>
      </c>
      <c r="O228" s="56" t="s">
        <v>277</v>
      </c>
      <c r="P228" s="54">
        <v>164887</v>
      </c>
      <c r="Q228" s="55">
        <v>-1648.87</v>
      </c>
      <c r="R228" t="str">
        <f t="shared" si="4"/>
        <v>201710</v>
      </c>
      <c r="S228" s="14">
        <f>-Q228</f>
        <v>1648.87</v>
      </c>
    </row>
    <row r="229" spans="1:19">
      <c r="A229" s="56" t="s">
        <v>268</v>
      </c>
      <c r="B229" s="56" t="s">
        <v>269</v>
      </c>
      <c r="C229" s="56" t="s">
        <v>270</v>
      </c>
      <c r="D229" s="56" t="s">
        <v>271</v>
      </c>
      <c r="E229" s="56" t="s">
        <v>271</v>
      </c>
      <c r="F229" s="56" t="s">
        <v>272</v>
      </c>
      <c r="G229" s="56" t="s">
        <v>273</v>
      </c>
      <c r="H229" s="56" t="s">
        <v>423</v>
      </c>
      <c r="I229" s="56" t="s">
        <v>452</v>
      </c>
      <c r="J229" s="56" t="s">
        <v>276</v>
      </c>
      <c r="K229" s="56" t="s">
        <v>277</v>
      </c>
      <c r="L229" s="56" t="s">
        <v>452</v>
      </c>
      <c r="M229" s="56" t="s">
        <v>278</v>
      </c>
      <c r="N229" s="56" t="s">
        <v>277</v>
      </c>
      <c r="O229" s="56" t="s">
        <v>277</v>
      </c>
      <c r="P229" s="54">
        <v>124112</v>
      </c>
      <c r="Q229" s="55">
        <v>1241.1199999999999</v>
      </c>
      <c r="R229" t="str">
        <f t="shared" si="4"/>
        <v>201710</v>
      </c>
      <c r="S229" s="14">
        <f>Q229</f>
        <v>1241.1199999999999</v>
      </c>
    </row>
    <row r="230" spans="1:19">
      <c r="A230" s="56" t="s">
        <v>268</v>
      </c>
      <c r="B230" s="56" t="s">
        <v>269</v>
      </c>
      <c r="C230" s="56" t="s">
        <v>270</v>
      </c>
      <c r="D230" s="56" t="s">
        <v>271</v>
      </c>
      <c r="E230" s="56" t="s">
        <v>271</v>
      </c>
      <c r="F230" s="56" t="s">
        <v>272</v>
      </c>
      <c r="G230" s="56" t="s">
        <v>273</v>
      </c>
      <c r="H230" s="56" t="s">
        <v>423</v>
      </c>
      <c r="I230" s="56" t="s">
        <v>453</v>
      </c>
      <c r="J230" s="56" t="s">
        <v>276</v>
      </c>
      <c r="K230" s="56" t="s">
        <v>277</v>
      </c>
      <c r="L230" s="56" t="s">
        <v>453</v>
      </c>
      <c r="M230" s="56" t="s">
        <v>278</v>
      </c>
      <c r="N230" s="56" t="s">
        <v>279</v>
      </c>
      <c r="O230" s="56" t="s">
        <v>277</v>
      </c>
      <c r="P230" s="54">
        <v>219636</v>
      </c>
      <c r="Q230" s="55">
        <v>-2196.36</v>
      </c>
      <c r="R230" t="str">
        <f t="shared" si="4"/>
        <v>201710</v>
      </c>
      <c r="S230" s="14">
        <f>-Q230</f>
        <v>2196.36</v>
      </c>
    </row>
    <row r="231" spans="1:19">
      <c r="A231" s="56" t="s">
        <v>268</v>
      </c>
      <c r="B231" s="56" t="s">
        <v>269</v>
      </c>
      <c r="C231" s="56" t="s">
        <v>270</v>
      </c>
      <c r="D231" s="56" t="s">
        <v>271</v>
      </c>
      <c r="E231" s="56" t="s">
        <v>271</v>
      </c>
      <c r="F231" s="56" t="s">
        <v>272</v>
      </c>
      <c r="G231" s="56" t="s">
        <v>273</v>
      </c>
      <c r="H231" s="56" t="s">
        <v>423</v>
      </c>
      <c r="I231" s="56" t="s">
        <v>453</v>
      </c>
      <c r="J231" s="56" t="s">
        <v>276</v>
      </c>
      <c r="K231" s="56" t="s">
        <v>277</v>
      </c>
      <c r="L231" s="56" t="s">
        <v>453</v>
      </c>
      <c r="M231" s="56" t="s">
        <v>278</v>
      </c>
      <c r="N231" s="56" t="s">
        <v>277</v>
      </c>
      <c r="O231" s="56" t="s">
        <v>277</v>
      </c>
      <c r="P231" s="54">
        <v>50000000</v>
      </c>
      <c r="Q231" s="52">
        <v>500000</v>
      </c>
      <c r="R231" t="str">
        <f t="shared" si="4"/>
        <v>201710</v>
      </c>
      <c r="S231" s="14">
        <f>Q231</f>
        <v>500000</v>
      </c>
    </row>
    <row r="232" spans="1:19">
      <c r="A232" s="56" t="s">
        <v>268</v>
      </c>
      <c r="B232" s="56" t="s">
        <v>269</v>
      </c>
      <c r="C232" s="56" t="s">
        <v>270</v>
      </c>
      <c r="D232" s="56" t="s">
        <v>271</v>
      </c>
      <c r="E232" s="56" t="s">
        <v>271</v>
      </c>
      <c r="F232" s="56" t="s">
        <v>272</v>
      </c>
      <c r="G232" s="56" t="s">
        <v>273</v>
      </c>
      <c r="H232" s="56" t="s">
        <v>423</v>
      </c>
      <c r="I232" s="56" t="s">
        <v>454</v>
      </c>
      <c r="J232" s="56" t="s">
        <v>276</v>
      </c>
      <c r="K232" s="56" t="s">
        <v>277</v>
      </c>
      <c r="L232" s="56" t="s">
        <v>454</v>
      </c>
      <c r="M232" s="56" t="s">
        <v>278</v>
      </c>
      <c r="N232" s="56" t="s">
        <v>277</v>
      </c>
      <c r="O232" s="56" t="s">
        <v>277</v>
      </c>
      <c r="P232" s="54">
        <v>112613</v>
      </c>
      <c r="Q232" s="55">
        <v>1126.1300000000001</v>
      </c>
      <c r="R232" t="str">
        <f t="shared" si="4"/>
        <v>201710</v>
      </c>
      <c r="S232" s="14">
        <f>Q232</f>
        <v>1126.1300000000001</v>
      </c>
    </row>
    <row r="233" spans="1:19">
      <c r="A233" s="56" t="s">
        <v>268</v>
      </c>
      <c r="B233" s="56" t="s">
        <v>269</v>
      </c>
      <c r="C233" s="56" t="s">
        <v>270</v>
      </c>
      <c r="D233" s="56" t="s">
        <v>271</v>
      </c>
      <c r="E233" s="56" t="s">
        <v>271</v>
      </c>
      <c r="F233" s="56" t="s">
        <v>272</v>
      </c>
      <c r="G233" s="56" t="s">
        <v>273</v>
      </c>
      <c r="H233" s="56" t="s">
        <v>423</v>
      </c>
      <c r="I233" s="56" t="s">
        <v>455</v>
      </c>
      <c r="J233" s="56" t="s">
        <v>276</v>
      </c>
      <c r="K233" s="56" t="s">
        <v>277</v>
      </c>
      <c r="L233" s="56" t="s">
        <v>455</v>
      </c>
      <c r="M233" s="56" t="s">
        <v>278</v>
      </c>
      <c r="N233" s="56" t="s">
        <v>277</v>
      </c>
      <c r="O233" s="56" t="s">
        <v>277</v>
      </c>
      <c r="P233" s="54">
        <v>46139</v>
      </c>
      <c r="Q233" s="55">
        <v>461.39</v>
      </c>
      <c r="R233" t="str">
        <f t="shared" si="4"/>
        <v>201710</v>
      </c>
      <c r="S233" s="14">
        <f>Q233</f>
        <v>461.39</v>
      </c>
    </row>
    <row r="234" spans="1:19">
      <c r="A234" s="56" t="s">
        <v>268</v>
      </c>
      <c r="B234" s="56" t="s">
        <v>269</v>
      </c>
      <c r="C234" s="56" t="s">
        <v>270</v>
      </c>
      <c r="D234" s="56" t="s">
        <v>271</v>
      </c>
      <c r="E234" s="56" t="s">
        <v>271</v>
      </c>
      <c r="F234" s="56" t="s">
        <v>272</v>
      </c>
      <c r="G234" s="56" t="s">
        <v>273</v>
      </c>
      <c r="H234" s="56" t="s">
        <v>423</v>
      </c>
      <c r="I234" s="56" t="s">
        <v>456</v>
      </c>
      <c r="J234" s="56" t="s">
        <v>276</v>
      </c>
      <c r="K234" s="56" t="s">
        <v>277</v>
      </c>
      <c r="L234" s="56" t="s">
        <v>456</v>
      </c>
      <c r="M234" s="56" t="s">
        <v>278</v>
      </c>
      <c r="N234" s="56" t="s">
        <v>277</v>
      </c>
      <c r="O234" s="56" t="s">
        <v>277</v>
      </c>
      <c r="P234" s="54">
        <v>12141</v>
      </c>
      <c r="Q234" s="55">
        <v>121.41</v>
      </c>
      <c r="R234" t="str">
        <f t="shared" si="4"/>
        <v>201710</v>
      </c>
      <c r="S234" s="14">
        <f>Q234</f>
        <v>121.41</v>
      </c>
    </row>
    <row r="235" spans="1:19">
      <c r="A235" s="56" t="s">
        <v>268</v>
      </c>
      <c r="B235" s="56" t="s">
        <v>269</v>
      </c>
      <c r="C235" s="56" t="s">
        <v>270</v>
      </c>
      <c r="D235" s="56" t="s">
        <v>271</v>
      </c>
      <c r="E235" s="56" t="s">
        <v>271</v>
      </c>
      <c r="F235" s="56" t="s">
        <v>272</v>
      </c>
      <c r="G235" s="56" t="s">
        <v>273</v>
      </c>
      <c r="H235" s="56" t="s">
        <v>423</v>
      </c>
      <c r="I235" s="56" t="s">
        <v>457</v>
      </c>
      <c r="J235" s="56" t="s">
        <v>276</v>
      </c>
      <c r="K235" s="56" t="s">
        <v>277</v>
      </c>
      <c r="L235" s="56" t="s">
        <v>457</v>
      </c>
      <c r="M235" s="56" t="s">
        <v>278</v>
      </c>
      <c r="N235" s="56" t="s">
        <v>279</v>
      </c>
      <c r="O235" s="56" t="s">
        <v>277</v>
      </c>
      <c r="P235" s="54">
        <v>320361</v>
      </c>
      <c r="Q235" s="55">
        <v>-3203.61</v>
      </c>
      <c r="R235" t="str">
        <f t="shared" si="4"/>
        <v>201710</v>
      </c>
      <c r="S235" s="14">
        <f>-Q235</f>
        <v>3203.61</v>
      </c>
    </row>
    <row r="236" spans="1:19">
      <c r="A236" s="56" t="s">
        <v>268</v>
      </c>
      <c r="B236" s="56" t="s">
        <v>269</v>
      </c>
      <c r="C236" s="56" t="s">
        <v>270</v>
      </c>
      <c r="D236" s="56" t="s">
        <v>271</v>
      </c>
      <c r="E236" s="56" t="s">
        <v>271</v>
      </c>
      <c r="F236" s="56" t="s">
        <v>272</v>
      </c>
      <c r="G236" s="56" t="s">
        <v>273</v>
      </c>
      <c r="H236" s="56" t="s">
        <v>423</v>
      </c>
      <c r="I236" s="56" t="s">
        <v>458</v>
      </c>
      <c r="J236" s="56" t="s">
        <v>276</v>
      </c>
      <c r="K236" s="56" t="s">
        <v>277</v>
      </c>
      <c r="L236" s="56" t="s">
        <v>458</v>
      </c>
      <c r="M236" s="56" t="s">
        <v>278</v>
      </c>
      <c r="N236" s="56" t="s">
        <v>277</v>
      </c>
      <c r="O236" s="56" t="s">
        <v>277</v>
      </c>
      <c r="P236" s="54">
        <v>278420</v>
      </c>
      <c r="Q236" s="55">
        <v>2784.2</v>
      </c>
      <c r="R236" t="str">
        <f t="shared" si="4"/>
        <v>201710</v>
      </c>
      <c r="S236" s="14">
        <f>Q236</f>
        <v>2784.2</v>
      </c>
    </row>
    <row r="237" spans="1:19">
      <c r="A237" s="56" t="s">
        <v>268</v>
      </c>
      <c r="B237" s="56" t="s">
        <v>269</v>
      </c>
      <c r="C237" s="56" t="s">
        <v>270</v>
      </c>
      <c r="D237" s="56" t="s">
        <v>271</v>
      </c>
      <c r="E237" s="56" t="s">
        <v>271</v>
      </c>
      <c r="F237" s="56" t="s">
        <v>272</v>
      </c>
      <c r="G237" s="56" t="s">
        <v>273</v>
      </c>
      <c r="H237" s="56" t="s">
        <v>423</v>
      </c>
      <c r="I237" s="56" t="s">
        <v>458</v>
      </c>
      <c r="J237" s="56" t="s">
        <v>276</v>
      </c>
      <c r="K237" s="56" t="s">
        <v>277</v>
      </c>
      <c r="L237" s="56" t="s">
        <v>458</v>
      </c>
      <c r="M237" s="56" t="s">
        <v>278</v>
      </c>
      <c r="N237" s="56" t="s">
        <v>279</v>
      </c>
      <c r="O237" s="56" t="s">
        <v>277</v>
      </c>
      <c r="P237" s="54">
        <v>80997049</v>
      </c>
      <c r="Q237" s="58"/>
      <c r="R237" t="str">
        <f t="shared" si="4"/>
        <v>201710</v>
      </c>
      <c r="S237" s="14">
        <f>-Q237</f>
        <v>0</v>
      </c>
    </row>
    <row r="238" spans="1:19">
      <c r="A238" s="56" t="s">
        <v>268</v>
      </c>
      <c r="B238" s="56" t="s">
        <v>269</v>
      </c>
      <c r="C238" s="56" t="s">
        <v>270</v>
      </c>
      <c r="D238" s="56" t="s">
        <v>271</v>
      </c>
      <c r="E238" s="56" t="s">
        <v>271</v>
      </c>
      <c r="F238" s="56" t="s">
        <v>272</v>
      </c>
      <c r="G238" s="56" t="s">
        <v>273</v>
      </c>
      <c r="H238" s="56" t="s">
        <v>423</v>
      </c>
      <c r="I238" s="56" t="s">
        <v>459</v>
      </c>
      <c r="J238" s="56" t="s">
        <v>276</v>
      </c>
      <c r="K238" s="56" t="s">
        <v>277</v>
      </c>
      <c r="L238" s="56" t="s">
        <v>459</v>
      </c>
      <c r="M238" s="56" t="s">
        <v>278</v>
      </c>
      <c r="N238" s="56" t="s">
        <v>279</v>
      </c>
      <c r="O238" s="56" t="s">
        <v>277</v>
      </c>
      <c r="P238" s="54">
        <v>70360</v>
      </c>
      <c r="Q238" s="55">
        <v>-703.6</v>
      </c>
      <c r="R238" t="str">
        <f t="shared" si="4"/>
        <v>201710</v>
      </c>
      <c r="S238" s="14">
        <f>-Q238</f>
        <v>703.6</v>
      </c>
    </row>
    <row r="239" spans="1:19">
      <c r="A239" s="56" t="s">
        <v>268</v>
      </c>
      <c r="B239" s="56" t="s">
        <v>269</v>
      </c>
      <c r="C239" s="56" t="s">
        <v>270</v>
      </c>
      <c r="D239" s="56" t="s">
        <v>271</v>
      </c>
      <c r="E239" s="56" t="s">
        <v>271</v>
      </c>
      <c r="F239" s="56" t="s">
        <v>272</v>
      </c>
      <c r="G239" s="56" t="s">
        <v>273</v>
      </c>
      <c r="H239" s="56" t="s">
        <v>423</v>
      </c>
      <c r="I239" s="56" t="s">
        <v>459</v>
      </c>
      <c r="J239" s="56" t="s">
        <v>276</v>
      </c>
      <c r="K239" s="56" t="s">
        <v>277</v>
      </c>
      <c r="L239" s="56" t="s">
        <v>459</v>
      </c>
      <c r="M239" s="56" t="s">
        <v>278</v>
      </c>
      <c r="N239" s="56" t="s">
        <v>277</v>
      </c>
      <c r="O239" s="56" t="s">
        <v>277</v>
      </c>
      <c r="P239" s="54">
        <v>80997049</v>
      </c>
      <c r="Q239" s="58"/>
      <c r="R239" t="str">
        <f t="shared" si="4"/>
        <v>201710</v>
      </c>
      <c r="S239" s="14">
        <f>Q239</f>
        <v>0</v>
      </c>
    </row>
    <row r="240" spans="1:19">
      <c r="A240" s="56" t="s">
        <v>268</v>
      </c>
      <c r="B240" s="56" t="s">
        <v>269</v>
      </c>
      <c r="C240" s="56" t="s">
        <v>270</v>
      </c>
      <c r="D240" s="56" t="s">
        <v>271</v>
      </c>
      <c r="E240" s="56" t="s">
        <v>271</v>
      </c>
      <c r="F240" s="56" t="s">
        <v>272</v>
      </c>
      <c r="G240" s="56" t="s">
        <v>273</v>
      </c>
      <c r="H240" s="56" t="s">
        <v>423</v>
      </c>
      <c r="I240" s="56" t="s">
        <v>460</v>
      </c>
      <c r="J240" s="56" t="s">
        <v>276</v>
      </c>
      <c r="K240" s="56" t="s">
        <v>277</v>
      </c>
      <c r="L240" s="56" t="s">
        <v>460</v>
      </c>
      <c r="M240" s="56" t="s">
        <v>278</v>
      </c>
      <c r="N240" s="56" t="s">
        <v>279</v>
      </c>
      <c r="O240" s="56" t="s">
        <v>277</v>
      </c>
      <c r="P240" s="54">
        <v>47360</v>
      </c>
      <c r="Q240" s="55">
        <v>-473.6</v>
      </c>
      <c r="R240" t="str">
        <f t="shared" si="4"/>
        <v>201710</v>
      </c>
      <c r="S240" s="14">
        <f>-Q240</f>
        <v>473.6</v>
      </c>
    </row>
    <row r="241" spans="1:19">
      <c r="A241" s="56" t="s">
        <v>268</v>
      </c>
      <c r="B241" s="56" t="s">
        <v>269</v>
      </c>
      <c r="C241" s="56" t="s">
        <v>270</v>
      </c>
      <c r="D241" s="56" t="s">
        <v>271</v>
      </c>
      <c r="E241" s="56" t="s">
        <v>271</v>
      </c>
      <c r="F241" s="56" t="s">
        <v>272</v>
      </c>
      <c r="G241" s="56" t="s">
        <v>273</v>
      </c>
      <c r="H241" s="56" t="s">
        <v>423</v>
      </c>
      <c r="I241" s="56" t="s">
        <v>461</v>
      </c>
      <c r="J241" s="56" t="s">
        <v>276</v>
      </c>
      <c r="K241" s="56" t="s">
        <v>277</v>
      </c>
      <c r="L241" s="56" t="s">
        <v>461</v>
      </c>
      <c r="M241" s="56" t="s">
        <v>278</v>
      </c>
      <c r="N241" s="56" t="s">
        <v>277</v>
      </c>
      <c r="O241" s="56" t="s">
        <v>277</v>
      </c>
      <c r="P241" s="54">
        <v>76640</v>
      </c>
      <c r="Q241" s="55">
        <v>766.4</v>
      </c>
      <c r="R241" t="str">
        <f t="shared" si="4"/>
        <v>201710</v>
      </c>
      <c r="S241" s="14">
        <f>Q241</f>
        <v>766.4</v>
      </c>
    </row>
    <row r="242" spans="1:19">
      <c r="A242" s="56" t="s">
        <v>268</v>
      </c>
      <c r="B242" s="56" t="s">
        <v>269</v>
      </c>
      <c r="C242" s="56" t="s">
        <v>270</v>
      </c>
      <c r="D242" s="56" t="s">
        <v>271</v>
      </c>
      <c r="E242" s="56" t="s">
        <v>271</v>
      </c>
      <c r="F242" s="56" t="s">
        <v>272</v>
      </c>
      <c r="G242" s="56" t="s">
        <v>273</v>
      </c>
      <c r="H242" s="56" t="s">
        <v>423</v>
      </c>
      <c r="I242" s="56" t="s">
        <v>462</v>
      </c>
      <c r="J242" s="56" t="s">
        <v>276</v>
      </c>
      <c r="K242" s="56" t="s">
        <v>277</v>
      </c>
      <c r="L242" s="56" t="s">
        <v>462</v>
      </c>
      <c r="M242" s="56" t="s">
        <v>278</v>
      </c>
      <c r="N242" s="56" t="s">
        <v>277</v>
      </c>
      <c r="O242" s="56" t="s">
        <v>277</v>
      </c>
      <c r="P242" s="54">
        <v>585640</v>
      </c>
      <c r="Q242" s="55">
        <v>5856.4</v>
      </c>
      <c r="R242" t="str">
        <f t="shared" si="4"/>
        <v>201710</v>
      </c>
      <c r="S242" s="14">
        <f>Q242</f>
        <v>5856.4</v>
      </c>
    </row>
    <row r="243" spans="1:19">
      <c r="A243" s="56" t="s">
        <v>268</v>
      </c>
      <c r="B243" s="56" t="s">
        <v>269</v>
      </c>
      <c r="C243" s="56" t="s">
        <v>270</v>
      </c>
      <c r="D243" s="56" t="s">
        <v>271</v>
      </c>
      <c r="E243" s="56" t="s">
        <v>271</v>
      </c>
      <c r="F243" s="56" t="s">
        <v>272</v>
      </c>
      <c r="G243" s="56" t="s">
        <v>273</v>
      </c>
      <c r="H243" s="56" t="s">
        <v>274</v>
      </c>
      <c r="I243" s="56" t="s">
        <v>462</v>
      </c>
      <c r="J243" s="56" t="s">
        <v>276</v>
      </c>
      <c r="K243" s="56" t="s">
        <v>277</v>
      </c>
      <c r="L243" s="56" t="s">
        <v>462</v>
      </c>
      <c r="M243" s="56" t="s">
        <v>278</v>
      </c>
      <c r="N243" s="56" t="s">
        <v>279</v>
      </c>
      <c r="O243" s="56" t="s">
        <v>277</v>
      </c>
      <c r="P243" s="54">
        <v>50010306</v>
      </c>
      <c r="Q243" s="58"/>
      <c r="R243" t="str">
        <f t="shared" si="4"/>
        <v>201710</v>
      </c>
      <c r="S243" s="14">
        <f>-Q243</f>
        <v>0</v>
      </c>
    </row>
    <row r="244" spans="1:19">
      <c r="A244" s="56" t="s">
        <v>268</v>
      </c>
      <c r="B244" s="56" t="s">
        <v>269</v>
      </c>
      <c r="C244" s="56" t="s">
        <v>270</v>
      </c>
      <c r="D244" s="56" t="s">
        <v>271</v>
      </c>
      <c r="E244" s="56" t="s">
        <v>271</v>
      </c>
      <c r="F244" s="56" t="s">
        <v>272</v>
      </c>
      <c r="G244" s="56" t="s">
        <v>273</v>
      </c>
      <c r="H244" s="56" t="s">
        <v>423</v>
      </c>
      <c r="I244" s="56" t="s">
        <v>463</v>
      </c>
      <c r="J244" s="56" t="s">
        <v>276</v>
      </c>
      <c r="K244" s="56" t="s">
        <v>277</v>
      </c>
      <c r="L244" s="56" t="s">
        <v>463</v>
      </c>
      <c r="M244" s="56" t="s">
        <v>278</v>
      </c>
      <c r="N244" s="56" t="s">
        <v>279</v>
      </c>
      <c r="O244" s="56" t="s">
        <v>277</v>
      </c>
      <c r="P244" s="54">
        <v>499664</v>
      </c>
      <c r="Q244" s="55">
        <v>-4996.6400000000003</v>
      </c>
      <c r="R244" t="str">
        <f t="shared" si="4"/>
        <v>201710</v>
      </c>
      <c r="S244" s="14">
        <f>-Q244</f>
        <v>4996.6400000000003</v>
      </c>
    </row>
    <row r="245" spans="1:19">
      <c r="A245" s="56" t="s">
        <v>268</v>
      </c>
      <c r="B245" s="56" t="s">
        <v>269</v>
      </c>
      <c r="C245" s="56" t="s">
        <v>270</v>
      </c>
      <c r="D245" s="56" t="s">
        <v>271</v>
      </c>
      <c r="E245" s="56" t="s">
        <v>271</v>
      </c>
      <c r="F245" s="56" t="s">
        <v>272</v>
      </c>
      <c r="G245" s="56" t="s">
        <v>273</v>
      </c>
      <c r="H245" s="56" t="s">
        <v>423</v>
      </c>
      <c r="I245" s="56" t="s">
        <v>463</v>
      </c>
      <c r="J245" s="56" t="s">
        <v>276</v>
      </c>
      <c r="K245" s="56" t="s">
        <v>277</v>
      </c>
      <c r="L245" s="56" t="s">
        <v>463</v>
      </c>
      <c r="M245" s="56" t="s">
        <v>278</v>
      </c>
      <c r="N245" s="56" t="s">
        <v>279</v>
      </c>
      <c r="O245" s="56" t="s">
        <v>277</v>
      </c>
      <c r="P245" s="54">
        <v>13887</v>
      </c>
      <c r="Q245" s="55">
        <v>-138.87</v>
      </c>
      <c r="R245" t="str">
        <f t="shared" si="4"/>
        <v>201710</v>
      </c>
      <c r="S245" s="14">
        <f>-Q245</f>
        <v>138.87</v>
      </c>
    </row>
    <row r="246" spans="1:19">
      <c r="A246" s="56" t="s">
        <v>268</v>
      </c>
      <c r="B246" s="56" t="s">
        <v>269</v>
      </c>
      <c r="C246" s="56" t="s">
        <v>270</v>
      </c>
      <c r="D246" s="56" t="s">
        <v>271</v>
      </c>
      <c r="E246" s="56" t="s">
        <v>271</v>
      </c>
      <c r="F246" s="56" t="s">
        <v>272</v>
      </c>
      <c r="G246" s="56" t="s">
        <v>273</v>
      </c>
      <c r="H246" s="56" t="s">
        <v>423</v>
      </c>
      <c r="I246" s="56" t="s">
        <v>464</v>
      </c>
      <c r="J246" s="56" t="s">
        <v>276</v>
      </c>
      <c r="K246" s="56" t="s">
        <v>277</v>
      </c>
      <c r="L246" s="56" t="s">
        <v>464</v>
      </c>
      <c r="M246" s="56" t="s">
        <v>278</v>
      </c>
      <c r="N246" s="56" t="s">
        <v>277</v>
      </c>
      <c r="O246" s="56" t="s">
        <v>277</v>
      </c>
      <c r="P246" s="54">
        <v>47168</v>
      </c>
      <c r="Q246" s="55">
        <v>471.68</v>
      </c>
      <c r="R246" t="str">
        <f t="shared" si="4"/>
        <v>201711</v>
      </c>
      <c r="S246" s="14">
        <f>Q246</f>
        <v>471.68</v>
      </c>
    </row>
    <row r="247" spans="1:19">
      <c r="A247" s="56" t="s">
        <v>268</v>
      </c>
      <c r="B247" s="56" t="s">
        <v>269</v>
      </c>
      <c r="C247" s="56" t="s">
        <v>270</v>
      </c>
      <c r="D247" s="56" t="s">
        <v>271</v>
      </c>
      <c r="E247" s="56" t="s">
        <v>271</v>
      </c>
      <c r="F247" s="56" t="s">
        <v>272</v>
      </c>
      <c r="G247" s="56" t="s">
        <v>273</v>
      </c>
      <c r="H247" s="56" t="s">
        <v>423</v>
      </c>
      <c r="I247" s="56" t="s">
        <v>465</v>
      </c>
      <c r="J247" s="56" t="s">
        <v>276</v>
      </c>
      <c r="K247" s="56" t="s">
        <v>277</v>
      </c>
      <c r="L247" s="56" t="s">
        <v>465</v>
      </c>
      <c r="M247" s="56" t="s">
        <v>278</v>
      </c>
      <c r="N247" s="56" t="s">
        <v>279</v>
      </c>
      <c r="O247" s="56" t="s">
        <v>277</v>
      </c>
      <c r="P247" s="54">
        <v>47888</v>
      </c>
      <c r="Q247" s="55">
        <v>-478.88</v>
      </c>
      <c r="R247" t="str">
        <f t="shared" si="4"/>
        <v>201711</v>
      </c>
      <c r="S247" s="14">
        <f>-Q247</f>
        <v>478.88</v>
      </c>
    </row>
    <row r="248" spans="1:19">
      <c r="A248" s="56" t="s">
        <v>268</v>
      </c>
      <c r="B248" s="56" t="s">
        <v>269</v>
      </c>
      <c r="C248" s="56" t="s">
        <v>270</v>
      </c>
      <c r="D248" s="56" t="s">
        <v>271</v>
      </c>
      <c r="E248" s="56" t="s">
        <v>271</v>
      </c>
      <c r="F248" s="56" t="s">
        <v>272</v>
      </c>
      <c r="G248" s="56" t="s">
        <v>273</v>
      </c>
      <c r="H248" s="56" t="s">
        <v>423</v>
      </c>
      <c r="I248" s="56" t="s">
        <v>466</v>
      </c>
      <c r="J248" s="56" t="s">
        <v>276</v>
      </c>
      <c r="K248" s="56" t="s">
        <v>277</v>
      </c>
      <c r="L248" s="56" t="s">
        <v>466</v>
      </c>
      <c r="M248" s="56" t="s">
        <v>278</v>
      </c>
      <c r="N248" s="56" t="s">
        <v>279</v>
      </c>
      <c r="O248" s="56" t="s">
        <v>277</v>
      </c>
      <c r="P248" s="54">
        <v>127440</v>
      </c>
      <c r="Q248" s="55">
        <v>-1274.4000000000001</v>
      </c>
      <c r="R248" t="str">
        <f t="shared" si="4"/>
        <v>201711</v>
      </c>
      <c r="S248" s="14">
        <f>-Q248</f>
        <v>1274.4000000000001</v>
      </c>
    </row>
    <row r="249" spans="1:19">
      <c r="A249" s="56" t="s">
        <v>268</v>
      </c>
      <c r="B249" s="56" t="s">
        <v>269</v>
      </c>
      <c r="C249" s="56" t="s">
        <v>270</v>
      </c>
      <c r="D249" s="56" t="s">
        <v>271</v>
      </c>
      <c r="E249" s="56" t="s">
        <v>271</v>
      </c>
      <c r="F249" s="56" t="s">
        <v>272</v>
      </c>
      <c r="G249" s="56" t="s">
        <v>273</v>
      </c>
      <c r="H249" s="56" t="s">
        <v>423</v>
      </c>
      <c r="I249" s="56" t="s">
        <v>467</v>
      </c>
      <c r="J249" s="56" t="s">
        <v>276</v>
      </c>
      <c r="K249" s="56" t="s">
        <v>277</v>
      </c>
      <c r="L249" s="56" t="s">
        <v>467</v>
      </c>
      <c r="M249" s="56" t="s">
        <v>278</v>
      </c>
      <c r="N249" s="56" t="s">
        <v>277</v>
      </c>
      <c r="O249" s="56" t="s">
        <v>277</v>
      </c>
      <c r="P249" s="54">
        <v>113</v>
      </c>
      <c r="Q249" s="55">
        <v>1.1299999999999999</v>
      </c>
      <c r="R249" t="str">
        <f t="shared" si="4"/>
        <v>201711</v>
      </c>
      <c r="S249" s="14">
        <f>Q249</f>
        <v>1.1299999999999999</v>
      </c>
    </row>
    <row r="250" spans="1:19">
      <c r="A250" s="56" t="s">
        <v>268</v>
      </c>
      <c r="B250" s="56" t="s">
        <v>269</v>
      </c>
      <c r="C250" s="56" t="s">
        <v>270</v>
      </c>
      <c r="D250" s="56" t="s">
        <v>271</v>
      </c>
      <c r="E250" s="56" t="s">
        <v>271</v>
      </c>
      <c r="F250" s="56" t="s">
        <v>272</v>
      </c>
      <c r="G250" s="56" t="s">
        <v>273</v>
      </c>
      <c r="H250" s="56" t="s">
        <v>423</v>
      </c>
      <c r="I250" s="56" t="s">
        <v>468</v>
      </c>
      <c r="J250" s="56" t="s">
        <v>276</v>
      </c>
      <c r="K250" s="56" t="s">
        <v>277</v>
      </c>
      <c r="L250" s="56" t="s">
        <v>468</v>
      </c>
      <c r="M250" s="56" t="s">
        <v>278</v>
      </c>
      <c r="N250" s="56" t="s">
        <v>277</v>
      </c>
      <c r="O250" s="56" t="s">
        <v>277</v>
      </c>
      <c r="P250" s="54">
        <v>27</v>
      </c>
      <c r="Q250" s="55">
        <v>0.27</v>
      </c>
      <c r="R250" t="str">
        <f t="shared" si="4"/>
        <v>201711</v>
      </c>
      <c r="S250" s="14">
        <f>Q250</f>
        <v>0.27</v>
      </c>
    </row>
    <row r="251" spans="1:19">
      <c r="A251" s="56" t="s">
        <v>268</v>
      </c>
      <c r="B251" s="56" t="s">
        <v>269</v>
      </c>
      <c r="C251" s="56" t="s">
        <v>270</v>
      </c>
      <c r="D251" s="56" t="s">
        <v>271</v>
      </c>
      <c r="E251" s="56" t="s">
        <v>271</v>
      </c>
      <c r="F251" s="56" t="s">
        <v>272</v>
      </c>
      <c r="G251" s="56" t="s">
        <v>273</v>
      </c>
      <c r="H251" s="56" t="s">
        <v>423</v>
      </c>
      <c r="I251" s="56" t="s">
        <v>468</v>
      </c>
      <c r="J251" s="56" t="s">
        <v>276</v>
      </c>
      <c r="K251" s="56" t="s">
        <v>277</v>
      </c>
      <c r="L251" s="56" t="s">
        <v>468</v>
      </c>
      <c r="M251" s="56" t="s">
        <v>278</v>
      </c>
      <c r="N251" s="56" t="s">
        <v>277</v>
      </c>
      <c r="O251" s="56" t="s">
        <v>277</v>
      </c>
      <c r="P251" s="54">
        <v>33112</v>
      </c>
      <c r="Q251" s="55">
        <v>331.12</v>
      </c>
      <c r="R251" t="str">
        <f t="shared" si="4"/>
        <v>201711</v>
      </c>
      <c r="S251" s="14">
        <f>Q251</f>
        <v>331.12</v>
      </c>
    </row>
    <row r="252" spans="1:19">
      <c r="A252" s="56" t="s">
        <v>268</v>
      </c>
      <c r="B252" s="56" t="s">
        <v>269</v>
      </c>
      <c r="C252" s="56" t="s">
        <v>270</v>
      </c>
      <c r="D252" s="56" t="s">
        <v>271</v>
      </c>
      <c r="E252" s="56" t="s">
        <v>271</v>
      </c>
      <c r="F252" s="56" t="s">
        <v>272</v>
      </c>
      <c r="G252" s="56" t="s">
        <v>273</v>
      </c>
      <c r="H252" s="56" t="s">
        <v>423</v>
      </c>
      <c r="I252" s="56" t="s">
        <v>469</v>
      </c>
      <c r="J252" s="56" t="s">
        <v>276</v>
      </c>
      <c r="K252" s="56" t="s">
        <v>277</v>
      </c>
      <c r="L252" s="56" t="s">
        <v>469</v>
      </c>
      <c r="M252" s="56" t="s">
        <v>278</v>
      </c>
      <c r="N252" s="56" t="s">
        <v>277</v>
      </c>
      <c r="O252" s="56" t="s">
        <v>277</v>
      </c>
      <c r="P252" s="54">
        <v>337</v>
      </c>
      <c r="Q252" s="55">
        <v>3.37</v>
      </c>
      <c r="R252" t="str">
        <f t="shared" si="4"/>
        <v>201711</v>
      </c>
      <c r="S252" s="14">
        <f>Q252</f>
        <v>3.37</v>
      </c>
    </row>
    <row r="253" spans="1:19">
      <c r="A253" s="56" t="s">
        <v>268</v>
      </c>
      <c r="B253" s="56" t="s">
        <v>269</v>
      </c>
      <c r="C253" s="56" t="s">
        <v>270</v>
      </c>
      <c r="D253" s="56" t="s">
        <v>271</v>
      </c>
      <c r="E253" s="56" t="s">
        <v>271</v>
      </c>
      <c r="F253" s="56" t="s">
        <v>272</v>
      </c>
      <c r="G253" s="56" t="s">
        <v>273</v>
      </c>
      <c r="H253" s="56" t="s">
        <v>423</v>
      </c>
      <c r="I253" s="56" t="s">
        <v>470</v>
      </c>
      <c r="J253" s="56" t="s">
        <v>276</v>
      </c>
      <c r="K253" s="56" t="s">
        <v>277</v>
      </c>
      <c r="L253" s="56" t="s">
        <v>470</v>
      </c>
      <c r="M253" s="56" t="s">
        <v>278</v>
      </c>
      <c r="N253" s="56" t="s">
        <v>279</v>
      </c>
      <c r="O253" s="56" t="s">
        <v>277</v>
      </c>
      <c r="P253" s="54">
        <v>438888</v>
      </c>
      <c r="Q253" s="55">
        <v>-4388.88</v>
      </c>
      <c r="R253" t="str">
        <f t="shared" si="4"/>
        <v>201711</v>
      </c>
      <c r="S253" s="14">
        <f>-Q253</f>
        <v>4388.88</v>
      </c>
    </row>
    <row r="254" spans="1:19">
      <c r="A254" s="56" t="s">
        <v>268</v>
      </c>
      <c r="B254" s="56" t="s">
        <v>269</v>
      </c>
      <c r="C254" s="56" t="s">
        <v>270</v>
      </c>
      <c r="D254" s="56" t="s">
        <v>271</v>
      </c>
      <c r="E254" s="56" t="s">
        <v>271</v>
      </c>
      <c r="F254" s="56" t="s">
        <v>272</v>
      </c>
      <c r="G254" s="56" t="s">
        <v>273</v>
      </c>
      <c r="H254" s="56" t="s">
        <v>423</v>
      </c>
      <c r="I254" s="56" t="s">
        <v>470</v>
      </c>
      <c r="J254" s="56" t="s">
        <v>276</v>
      </c>
      <c r="K254" s="56" t="s">
        <v>277</v>
      </c>
      <c r="L254" s="56" t="s">
        <v>470</v>
      </c>
      <c r="M254" s="56" t="s">
        <v>278</v>
      </c>
      <c r="N254" s="56" t="s">
        <v>279</v>
      </c>
      <c r="O254" s="56" t="s">
        <v>277</v>
      </c>
      <c r="P254" s="54">
        <v>520888</v>
      </c>
      <c r="Q254" s="55">
        <v>-5208.88</v>
      </c>
      <c r="R254" t="str">
        <f t="shared" si="4"/>
        <v>201711</v>
      </c>
      <c r="S254" s="14">
        <f>-Q254</f>
        <v>5208.88</v>
      </c>
    </row>
    <row r="255" spans="1:19">
      <c r="A255" s="56" t="s">
        <v>268</v>
      </c>
      <c r="B255" s="56" t="s">
        <v>269</v>
      </c>
      <c r="C255" s="56" t="s">
        <v>270</v>
      </c>
      <c r="D255" s="56" t="s">
        <v>271</v>
      </c>
      <c r="E255" s="56" t="s">
        <v>271</v>
      </c>
      <c r="F255" s="56" t="s">
        <v>272</v>
      </c>
      <c r="G255" s="56" t="s">
        <v>273</v>
      </c>
      <c r="H255" s="56" t="s">
        <v>423</v>
      </c>
      <c r="I255" s="56" t="s">
        <v>471</v>
      </c>
      <c r="J255" s="56" t="s">
        <v>276</v>
      </c>
      <c r="K255" s="56" t="s">
        <v>277</v>
      </c>
      <c r="L255" s="56" t="s">
        <v>471</v>
      </c>
      <c r="M255" s="56" t="s">
        <v>278</v>
      </c>
      <c r="N255" s="56" t="s">
        <v>277</v>
      </c>
      <c r="O255" s="56" t="s">
        <v>277</v>
      </c>
      <c r="P255" s="54">
        <v>413804</v>
      </c>
      <c r="Q255" s="55">
        <v>4138.04</v>
      </c>
      <c r="R255" t="str">
        <f t="shared" si="4"/>
        <v>201711</v>
      </c>
      <c r="S255" s="14">
        <f>Q255</f>
        <v>4138.04</v>
      </c>
    </row>
    <row r="256" spans="1:19">
      <c r="A256" s="56" t="s">
        <v>268</v>
      </c>
      <c r="B256" s="56" t="s">
        <v>269</v>
      </c>
      <c r="C256" s="56" t="s">
        <v>270</v>
      </c>
      <c r="D256" s="56" t="s">
        <v>271</v>
      </c>
      <c r="E256" s="56" t="s">
        <v>271</v>
      </c>
      <c r="F256" s="56" t="s">
        <v>272</v>
      </c>
      <c r="G256" s="56" t="s">
        <v>273</v>
      </c>
      <c r="H256" s="56" t="s">
        <v>274</v>
      </c>
      <c r="I256" s="56" t="s">
        <v>471</v>
      </c>
      <c r="J256" s="56" t="s">
        <v>276</v>
      </c>
      <c r="K256" s="56" t="s">
        <v>277</v>
      </c>
      <c r="L256" s="56" t="s">
        <v>471</v>
      </c>
      <c r="M256" s="56" t="s">
        <v>278</v>
      </c>
      <c r="N256" s="56" t="s">
        <v>277</v>
      </c>
      <c r="O256" s="56" t="s">
        <v>277</v>
      </c>
      <c r="P256" s="54">
        <v>1123000</v>
      </c>
      <c r="Q256" s="55">
        <v>11230</v>
      </c>
      <c r="R256" t="str">
        <f t="shared" si="4"/>
        <v>201711</v>
      </c>
      <c r="S256" s="14">
        <f>Q256</f>
        <v>11230</v>
      </c>
    </row>
    <row r="257" spans="1:19">
      <c r="A257" s="56" t="s">
        <v>268</v>
      </c>
      <c r="B257" s="56" t="s">
        <v>269</v>
      </c>
      <c r="C257" s="56" t="s">
        <v>270</v>
      </c>
      <c r="D257" s="56" t="s">
        <v>271</v>
      </c>
      <c r="E257" s="56" t="s">
        <v>271</v>
      </c>
      <c r="F257" s="56" t="s">
        <v>272</v>
      </c>
      <c r="G257" s="56" t="s">
        <v>273</v>
      </c>
      <c r="H257" s="56" t="s">
        <v>274</v>
      </c>
      <c r="I257" s="56" t="s">
        <v>471</v>
      </c>
      <c r="J257" s="56" t="s">
        <v>276</v>
      </c>
      <c r="K257" s="56" t="s">
        <v>277</v>
      </c>
      <c r="L257" s="56" t="s">
        <v>471</v>
      </c>
      <c r="M257" s="56" t="s">
        <v>278</v>
      </c>
      <c r="N257" s="56" t="s">
        <v>279</v>
      </c>
      <c r="O257" s="56" t="s">
        <v>277</v>
      </c>
      <c r="P257" s="54">
        <v>1616093</v>
      </c>
      <c r="Q257" s="55">
        <v>-16160.93</v>
      </c>
      <c r="R257" t="str">
        <f t="shared" si="4"/>
        <v>201711</v>
      </c>
      <c r="S257" s="14">
        <f>-Q257</f>
        <v>16160.93</v>
      </c>
    </row>
    <row r="258" spans="1:19">
      <c r="A258" s="56" t="s">
        <v>268</v>
      </c>
      <c r="B258" s="56" t="s">
        <v>269</v>
      </c>
      <c r="C258" s="56" t="s">
        <v>270</v>
      </c>
      <c r="D258" s="56" t="s">
        <v>271</v>
      </c>
      <c r="E258" s="56" t="s">
        <v>271</v>
      </c>
      <c r="F258" s="56" t="s">
        <v>272</v>
      </c>
      <c r="G258" s="56" t="s">
        <v>273</v>
      </c>
      <c r="H258" s="56" t="s">
        <v>423</v>
      </c>
      <c r="I258" s="56" t="s">
        <v>472</v>
      </c>
      <c r="J258" s="56" t="s">
        <v>276</v>
      </c>
      <c r="K258" s="56" t="s">
        <v>277</v>
      </c>
      <c r="L258" s="56" t="s">
        <v>472</v>
      </c>
      <c r="M258" s="56" t="s">
        <v>278</v>
      </c>
      <c r="N258" s="56" t="s">
        <v>277</v>
      </c>
      <c r="O258" s="56" t="s">
        <v>277</v>
      </c>
      <c r="P258" s="54">
        <v>50000000</v>
      </c>
      <c r="Q258" s="58"/>
      <c r="R258" t="str">
        <f t="shared" si="4"/>
        <v>201711</v>
      </c>
      <c r="S258" s="14">
        <f>Q258</f>
        <v>0</v>
      </c>
    </row>
    <row r="259" spans="1:19">
      <c r="A259" s="56" t="s">
        <v>268</v>
      </c>
      <c r="B259" s="56" t="s">
        <v>269</v>
      </c>
      <c r="C259" s="56" t="s">
        <v>270</v>
      </c>
      <c r="D259" s="56" t="s">
        <v>271</v>
      </c>
      <c r="E259" s="56" t="s">
        <v>271</v>
      </c>
      <c r="F259" s="56" t="s">
        <v>272</v>
      </c>
      <c r="G259" s="56" t="s">
        <v>273</v>
      </c>
      <c r="H259" s="56" t="s">
        <v>423</v>
      </c>
      <c r="I259" s="56" t="s">
        <v>473</v>
      </c>
      <c r="J259" s="56" t="s">
        <v>276</v>
      </c>
      <c r="K259" s="56" t="s">
        <v>277</v>
      </c>
      <c r="L259" s="56" t="s">
        <v>473</v>
      </c>
      <c r="M259" s="56" t="s">
        <v>278</v>
      </c>
      <c r="N259" s="56" t="s">
        <v>277</v>
      </c>
      <c r="O259" s="56" t="s">
        <v>277</v>
      </c>
      <c r="P259" s="54">
        <v>952674</v>
      </c>
      <c r="Q259" s="55">
        <v>9526.74</v>
      </c>
      <c r="R259" t="str">
        <f t="shared" ref="R259:R322" si="5">MID(L259,1,6)</f>
        <v>201711</v>
      </c>
      <c r="S259" s="14">
        <f>Q259</f>
        <v>9526.74</v>
      </c>
    </row>
    <row r="260" spans="1:19">
      <c r="A260" s="56" t="s">
        <v>268</v>
      </c>
      <c r="B260" s="56" t="s">
        <v>269</v>
      </c>
      <c r="C260" s="56" t="s">
        <v>270</v>
      </c>
      <c r="D260" s="56" t="s">
        <v>271</v>
      </c>
      <c r="E260" s="56" t="s">
        <v>271</v>
      </c>
      <c r="F260" s="56" t="s">
        <v>272</v>
      </c>
      <c r="G260" s="56" t="s">
        <v>273</v>
      </c>
      <c r="H260" s="56" t="s">
        <v>423</v>
      </c>
      <c r="I260" s="56" t="s">
        <v>474</v>
      </c>
      <c r="J260" s="56" t="s">
        <v>276</v>
      </c>
      <c r="K260" s="56" t="s">
        <v>277</v>
      </c>
      <c r="L260" s="56" t="s">
        <v>474</v>
      </c>
      <c r="M260" s="56" t="s">
        <v>278</v>
      </c>
      <c r="N260" s="56" t="s">
        <v>277</v>
      </c>
      <c r="O260" s="56" t="s">
        <v>277</v>
      </c>
      <c r="P260" s="54">
        <v>74451</v>
      </c>
      <c r="Q260" s="55">
        <v>744.51</v>
      </c>
      <c r="R260" t="str">
        <f t="shared" si="5"/>
        <v>201711</v>
      </c>
      <c r="S260" s="14">
        <f>Q260</f>
        <v>744.51</v>
      </c>
    </row>
    <row r="261" spans="1:19">
      <c r="A261" s="56" t="s">
        <v>268</v>
      </c>
      <c r="B261" s="56" t="s">
        <v>269</v>
      </c>
      <c r="C261" s="56" t="s">
        <v>270</v>
      </c>
      <c r="D261" s="56" t="s">
        <v>271</v>
      </c>
      <c r="E261" s="56" t="s">
        <v>271</v>
      </c>
      <c r="F261" s="56" t="s">
        <v>272</v>
      </c>
      <c r="G261" s="56" t="s">
        <v>273</v>
      </c>
      <c r="H261" s="56" t="s">
        <v>423</v>
      </c>
      <c r="I261" s="56" t="s">
        <v>475</v>
      </c>
      <c r="J261" s="56" t="s">
        <v>276</v>
      </c>
      <c r="K261" s="56" t="s">
        <v>277</v>
      </c>
      <c r="L261" s="56" t="s">
        <v>475</v>
      </c>
      <c r="M261" s="56" t="s">
        <v>278</v>
      </c>
      <c r="N261" s="56" t="s">
        <v>279</v>
      </c>
      <c r="O261" s="56" t="s">
        <v>277</v>
      </c>
      <c r="P261" s="54">
        <v>398047</v>
      </c>
      <c r="Q261" s="55">
        <v>-3980.47</v>
      </c>
      <c r="R261" t="str">
        <f t="shared" si="5"/>
        <v>201711</v>
      </c>
      <c r="S261" s="14">
        <f>-Q261</f>
        <v>3980.47</v>
      </c>
    </row>
    <row r="262" spans="1:19">
      <c r="A262" s="56" t="s">
        <v>268</v>
      </c>
      <c r="B262" s="56" t="s">
        <v>269</v>
      </c>
      <c r="C262" s="56" t="s">
        <v>270</v>
      </c>
      <c r="D262" s="56" t="s">
        <v>271</v>
      </c>
      <c r="E262" s="56" t="s">
        <v>271</v>
      </c>
      <c r="F262" s="56" t="s">
        <v>272</v>
      </c>
      <c r="G262" s="56" t="s">
        <v>273</v>
      </c>
      <c r="H262" s="56" t="s">
        <v>423</v>
      </c>
      <c r="I262" s="56" t="s">
        <v>476</v>
      </c>
      <c r="J262" s="56" t="s">
        <v>276</v>
      </c>
      <c r="K262" s="56" t="s">
        <v>277</v>
      </c>
      <c r="L262" s="56" t="s">
        <v>476</v>
      </c>
      <c r="M262" s="56" t="s">
        <v>278</v>
      </c>
      <c r="N262" s="56" t="s">
        <v>279</v>
      </c>
      <c r="O262" s="56" t="s">
        <v>277</v>
      </c>
      <c r="P262" s="54">
        <v>337308</v>
      </c>
      <c r="Q262" s="55">
        <v>-3373.08</v>
      </c>
      <c r="R262" t="str">
        <f t="shared" si="5"/>
        <v>201711</v>
      </c>
      <c r="S262" s="14">
        <f>-Q262</f>
        <v>3373.08</v>
      </c>
    </row>
    <row r="263" spans="1:19">
      <c r="A263" s="56" t="s">
        <v>268</v>
      </c>
      <c r="B263" s="56" t="s">
        <v>269</v>
      </c>
      <c r="C263" s="56" t="s">
        <v>270</v>
      </c>
      <c r="D263" s="56" t="s">
        <v>271</v>
      </c>
      <c r="E263" s="56" t="s">
        <v>271</v>
      </c>
      <c r="F263" s="56" t="s">
        <v>272</v>
      </c>
      <c r="G263" s="56" t="s">
        <v>273</v>
      </c>
      <c r="H263" s="56" t="s">
        <v>423</v>
      </c>
      <c r="I263" s="56" t="s">
        <v>477</v>
      </c>
      <c r="J263" s="56" t="s">
        <v>276</v>
      </c>
      <c r="K263" s="56" t="s">
        <v>277</v>
      </c>
      <c r="L263" s="56" t="s">
        <v>477</v>
      </c>
      <c r="M263" s="56" t="s">
        <v>278</v>
      </c>
      <c r="N263" s="56" t="s">
        <v>277</v>
      </c>
      <c r="O263" s="56" t="s">
        <v>277</v>
      </c>
      <c r="P263" s="54">
        <v>284039</v>
      </c>
      <c r="Q263" s="55">
        <v>2840.39</v>
      </c>
      <c r="R263" t="str">
        <f t="shared" si="5"/>
        <v>201711</v>
      </c>
      <c r="S263" s="14">
        <f>Q263</f>
        <v>2840.39</v>
      </c>
    </row>
    <row r="264" spans="1:19">
      <c r="A264" s="56" t="s">
        <v>268</v>
      </c>
      <c r="B264" s="56" t="s">
        <v>269</v>
      </c>
      <c r="C264" s="56" t="s">
        <v>270</v>
      </c>
      <c r="D264" s="56" t="s">
        <v>271</v>
      </c>
      <c r="E264" s="56" t="s">
        <v>271</v>
      </c>
      <c r="F264" s="56" t="s">
        <v>272</v>
      </c>
      <c r="G264" s="56" t="s">
        <v>273</v>
      </c>
      <c r="H264" s="56" t="s">
        <v>423</v>
      </c>
      <c r="I264" s="56" t="s">
        <v>477</v>
      </c>
      <c r="J264" s="56" t="s">
        <v>276</v>
      </c>
      <c r="K264" s="56" t="s">
        <v>277</v>
      </c>
      <c r="L264" s="56" t="s">
        <v>477</v>
      </c>
      <c r="M264" s="56" t="s">
        <v>278</v>
      </c>
      <c r="N264" s="56" t="s">
        <v>277</v>
      </c>
      <c r="O264" s="56" t="s">
        <v>277</v>
      </c>
      <c r="P264" s="54">
        <v>125952</v>
      </c>
      <c r="Q264" s="55">
        <v>1259.52</v>
      </c>
      <c r="R264" t="str">
        <f t="shared" si="5"/>
        <v>201711</v>
      </c>
      <c r="S264" s="14">
        <f>Q264</f>
        <v>1259.52</v>
      </c>
    </row>
    <row r="265" spans="1:19">
      <c r="A265" s="56" t="s">
        <v>268</v>
      </c>
      <c r="B265" s="56" t="s">
        <v>269</v>
      </c>
      <c r="C265" s="56" t="s">
        <v>270</v>
      </c>
      <c r="D265" s="56" t="s">
        <v>271</v>
      </c>
      <c r="E265" s="56" t="s">
        <v>271</v>
      </c>
      <c r="F265" s="56" t="s">
        <v>272</v>
      </c>
      <c r="G265" s="56" t="s">
        <v>273</v>
      </c>
      <c r="H265" s="56" t="s">
        <v>423</v>
      </c>
      <c r="I265" s="56" t="s">
        <v>478</v>
      </c>
      <c r="J265" s="56" t="s">
        <v>276</v>
      </c>
      <c r="K265" s="56" t="s">
        <v>277</v>
      </c>
      <c r="L265" s="56" t="s">
        <v>478</v>
      </c>
      <c r="M265" s="56" t="s">
        <v>278</v>
      </c>
      <c r="N265" s="56" t="s">
        <v>279</v>
      </c>
      <c r="O265" s="56" t="s">
        <v>277</v>
      </c>
      <c r="P265" s="54">
        <v>20046</v>
      </c>
      <c r="Q265" s="55">
        <v>-200.46</v>
      </c>
      <c r="R265" t="str">
        <f t="shared" si="5"/>
        <v>201712</v>
      </c>
      <c r="S265" s="14">
        <f>-Q265</f>
        <v>200.46</v>
      </c>
    </row>
    <row r="266" spans="1:19">
      <c r="A266" s="56" t="s">
        <v>268</v>
      </c>
      <c r="B266" s="56" t="s">
        <v>269</v>
      </c>
      <c r="C266" s="56" t="s">
        <v>270</v>
      </c>
      <c r="D266" s="56" t="s">
        <v>271</v>
      </c>
      <c r="E266" s="56" t="s">
        <v>271</v>
      </c>
      <c r="F266" s="56" t="s">
        <v>272</v>
      </c>
      <c r="G266" s="56" t="s">
        <v>273</v>
      </c>
      <c r="H266" s="56" t="s">
        <v>423</v>
      </c>
      <c r="I266" s="56" t="s">
        <v>479</v>
      </c>
      <c r="J266" s="56" t="s">
        <v>276</v>
      </c>
      <c r="K266" s="56" t="s">
        <v>277</v>
      </c>
      <c r="L266" s="56" t="s">
        <v>479</v>
      </c>
      <c r="M266" s="56" t="s">
        <v>278</v>
      </c>
      <c r="N266" s="56" t="s">
        <v>279</v>
      </c>
      <c r="O266" s="56" t="s">
        <v>277</v>
      </c>
      <c r="P266" s="54">
        <v>95644</v>
      </c>
      <c r="Q266" s="55">
        <v>-956.44</v>
      </c>
      <c r="R266" t="str">
        <f t="shared" si="5"/>
        <v>201712</v>
      </c>
      <c r="S266" s="14">
        <f>-Q266</f>
        <v>956.44</v>
      </c>
    </row>
    <row r="267" spans="1:19">
      <c r="A267" s="56" t="s">
        <v>268</v>
      </c>
      <c r="B267" s="56" t="s">
        <v>269</v>
      </c>
      <c r="C267" s="56" t="s">
        <v>270</v>
      </c>
      <c r="D267" s="56" t="s">
        <v>271</v>
      </c>
      <c r="E267" s="56" t="s">
        <v>271</v>
      </c>
      <c r="F267" s="56" t="s">
        <v>272</v>
      </c>
      <c r="G267" s="56" t="s">
        <v>273</v>
      </c>
      <c r="H267" s="56" t="s">
        <v>423</v>
      </c>
      <c r="I267" s="56" t="s">
        <v>480</v>
      </c>
      <c r="J267" s="56" t="s">
        <v>276</v>
      </c>
      <c r="K267" s="56" t="s">
        <v>277</v>
      </c>
      <c r="L267" s="56" t="s">
        <v>480</v>
      </c>
      <c r="M267" s="56" t="s">
        <v>278</v>
      </c>
      <c r="N267" s="56" t="s">
        <v>277</v>
      </c>
      <c r="O267" s="56" t="s">
        <v>277</v>
      </c>
      <c r="P267" s="54">
        <v>86953</v>
      </c>
      <c r="Q267" s="55">
        <v>869.53</v>
      </c>
      <c r="R267" t="str">
        <f t="shared" si="5"/>
        <v>201712</v>
      </c>
      <c r="S267" s="14">
        <f>Q267</f>
        <v>869.53</v>
      </c>
    </row>
    <row r="268" spans="1:19">
      <c r="A268" s="56" t="s">
        <v>268</v>
      </c>
      <c r="B268" s="56" t="s">
        <v>269</v>
      </c>
      <c r="C268" s="56" t="s">
        <v>270</v>
      </c>
      <c r="D268" s="56" t="s">
        <v>271</v>
      </c>
      <c r="E268" s="56" t="s">
        <v>271</v>
      </c>
      <c r="F268" s="56" t="s">
        <v>272</v>
      </c>
      <c r="G268" s="56" t="s">
        <v>273</v>
      </c>
      <c r="H268" s="56" t="s">
        <v>423</v>
      </c>
      <c r="I268" s="56" t="s">
        <v>481</v>
      </c>
      <c r="J268" s="56" t="s">
        <v>276</v>
      </c>
      <c r="K268" s="56" t="s">
        <v>277</v>
      </c>
      <c r="L268" s="56" t="s">
        <v>481</v>
      </c>
      <c r="M268" s="56" t="s">
        <v>278</v>
      </c>
      <c r="N268" s="56" t="s">
        <v>277</v>
      </c>
      <c r="O268" s="56" t="s">
        <v>277</v>
      </c>
      <c r="P268" s="54">
        <v>142452</v>
      </c>
      <c r="Q268" s="55">
        <v>1424.52</v>
      </c>
      <c r="R268" t="str">
        <f t="shared" si="5"/>
        <v>201712</v>
      </c>
      <c r="S268" s="14">
        <f>Q268</f>
        <v>1424.52</v>
      </c>
    </row>
    <row r="269" spans="1:19">
      <c r="A269" s="56" t="s">
        <v>268</v>
      </c>
      <c r="B269" s="56" t="s">
        <v>269</v>
      </c>
      <c r="C269" s="56" t="s">
        <v>270</v>
      </c>
      <c r="D269" s="56" t="s">
        <v>271</v>
      </c>
      <c r="E269" s="56" t="s">
        <v>271</v>
      </c>
      <c r="F269" s="56" t="s">
        <v>272</v>
      </c>
      <c r="G269" s="56" t="s">
        <v>273</v>
      </c>
      <c r="H269" s="56" t="s">
        <v>423</v>
      </c>
      <c r="I269" s="56" t="s">
        <v>482</v>
      </c>
      <c r="J269" s="56" t="s">
        <v>276</v>
      </c>
      <c r="K269" s="56" t="s">
        <v>277</v>
      </c>
      <c r="L269" s="56" t="s">
        <v>482</v>
      </c>
      <c r="M269" s="56" t="s">
        <v>278</v>
      </c>
      <c r="N269" s="56" t="s">
        <v>279</v>
      </c>
      <c r="O269" s="56" t="s">
        <v>277</v>
      </c>
      <c r="P269" s="54">
        <v>333047</v>
      </c>
      <c r="Q269" s="55">
        <v>-3330.47</v>
      </c>
      <c r="R269" t="str">
        <f t="shared" si="5"/>
        <v>201712</v>
      </c>
      <c r="S269" s="14">
        <f>-Q269</f>
        <v>3330.47</v>
      </c>
    </row>
    <row r="270" spans="1:19">
      <c r="A270" s="56" t="s">
        <v>268</v>
      </c>
      <c r="B270" s="56" t="s">
        <v>269</v>
      </c>
      <c r="C270" s="56" t="s">
        <v>270</v>
      </c>
      <c r="D270" s="56" t="s">
        <v>271</v>
      </c>
      <c r="E270" s="56" t="s">
        <v>271</v>
      </c>
      <c r="F270" s="56" t="s">
        <v>272</v>
      </c>
      <c r="G270" s="56" t="s">
        <v>273</v>
      </c>
      <c r="H270" s="56" t="s">
        <v>423</v>
      </c>
      <c r="I270" s="56" t="s">
        <v>483</v>
      </c>
      <c r="J270" s="56" t="s">
        <v>276</v>
      </c>
      <c r="K270" s="56" t="s">
        <v>277</v>
      </c>
      <c r="L270" s="56" t="s">
        <v>483</v>
      </c>
      <c r="M270" s="56" t="s">
        <v>278</v>
      </c>
      <c r="N270" s="56" t="s">
        <v>277</v>
      </c>
      <c r="O270" s="56" t="s">
        <v>277</v>
      </c>
      <c r="P270" s="54">
        <v>51597</v>
      </c>
      <c r="Q270" s="55">
        <v>515.97</v>
      </c>
      <c r="R270" t="str">
        <f t="shared" si="5"/>
        <v>201712</v>
      </c>
      <c r="S270" s="14">
        <f>Q270</f>
        <v>515.97</v>
      </c>
    </row>
    <row r="271" spans="1:19">
      <c r="A271" s="56" t="s">
        <v>268</v>
      </c>
      <c r="B271" s="56" t="s">
        <v>269</v>
      </c>
      <c r="C271" s="56" t="s">
        <v>270</v>
      </c>
      <c r="D271" s="56" t="s">
        <v>271</v>
      </c>
      <c r="E271" s="56" t="s">
        <v>271</v>
      </c>
      <c r="F271" s="56" t="s">
        <v>272</v>
      </c>
      <c r="G271" s="56" t="s">
        <v>273</v>
      </c>
      <c r="H271" s="56" t="s">
        <v>423</v>
      </c>
      <c r="I271" s="56" t="s">
        <v>483</v>
      </c>
      <c r="J271" s="56" t="s">
        <v>276</v>
      </c>
      <c r="K271" s="56" t="s">
        <v>277</v>
      </c>
      <c r="L271" s="56" t="s">
        <v>483</v>
      </c>
      <c r="M271" s="56" t="s">
        <v>278</v>
      </c>
      <c r="N271" s="56" t="s">
        <v>277</v>
      </c>
      <c r="O271" s="56" t="s">
        <v>277</v>
      </c>
      <c r="P271" s="54">
        <v>20000000</v>
      </c>
      <c r="Q271" s="52">
        <v>200000</v>
      </c>
      <c r="R271" t="str">
        <f t="shared" si="5"/>
        <v>201712</v>
      </c>
      <c r="S271" s="14">
        <f>Q271</f>
        <v>200000</v>
      </c>
    </row>
    <row r="272" spans="1:19">
      <c r="A272" s="56" t="s">
        <v>268</v>
      </c>
      <c r="B272" s="56" t="s">
        <v>269</v>
      </c>
      <c r="C272" s="56" t="s">
        <v>270</v>
      </c>
      <c r="D272" s="56" t="s">
        <v>271</v>
      </c>
      <c r="E272" s="56" t="s">
        <v>271</v>
      </c>
      <c r="F272" s="56" t="s">
        <v>272</v>
      </c>
      <c r="G272" s="56" t="s">
        <v>273</v>
      </c>
      <c r="H272" s="56" t="s">
        <v>423</v>
      </c>
      <c r="I272" s="56" t="s">
        <v>484</v>
      </c>
      <c r="J272" s="56" t="s">
        <v>276</v>
      </c>
      <c r="K272" s="56" t="s">
        <v>277</v>
      </c>
      <c r="L272" s="56" t="s">
        <v>484</v>
      </c>
      <c r="M272" s="56" t="s">
        <v>278</v>
      </c>
      <c r="N272" s="56" t="s">
        <v>279</v>
      </c>
      <c r="O272" s="56" t="s">
        <v>277</v>
      </c>
      <c r="P272" s="54">
        <v>448647</v>
      </c>
      <c r="Q272" s="55">
        <v>-4486.47</v>
      </c>
      <c r="R272" t="str">
        <f t="shared" si="5"/>
        <v>201712</v>
      </c>
      <c r="S272" s="14">
        <f>-Q272</f>
        <v>4486.47</v>
      </c>
    </row>
    <row r="273" spans="1:19">
      <c r="A273" s="56" t="s">
        <v>268</v>
      </c>
      <c r="B273" s="56" t="s">
        <v>269</v>
      </c>
      <c r="C273" s="56" t="s">
        <v>270</v>
      </c>
      <c r="D273" s="56" t="s">
        <v>271</v>
      </c>
      <c r="E273" s="56" t="s">
        <v>271</v>
      </c>
      <c r="F273" s="56" t="s">
        <v>272</v>
      </c>
      <c r="G273" s="56" t="s">
        <v>273</v>
      </c>
      <c r="H273" s="56" t="s">
        <v>423</v>
      </c>
      <c r="I273" s="56" t="s">
        <v>485</v>
      </c>
      <c r="J273" s="56" t="s">
        <v>276</v>
      </c>
      <c r="K273" s="56" t="s">
        <v>277</v>
      </c>
      <c r="L273" s="56" t="s">
        <v>485</v>
      </c>
      <c r="M273" s="56" t="s">
        <v>278</v>
      </c>
      <c r="N273" s="56" t="s">
        <v>277</v>
      </c>
      <c r="O273" s="56" t="s">
        <v>277</v>
      </c>
      <c r="P273" s="54">
        <v>512943</v>
      </c>
      <c r="Q273" s="55">
        <v>5129.43</v>
      </c>
      <c r="R273" t="str">
        <f t="shared" si="5"/>
        <v>201712</v>
      </c>
      <c r="S273" s="14">
        <f>Q273</f>
        <v>5129.43</v>
      </c>
    </row>
    <row r="274" spans="1:19">
      <c r="A274" s="56" t="s">
        <v>268</v>
      </c>
      <c r="B274" s="56" t="s">
        <v>269</v>
      </c>
      <c r="C274" s="56" t="s">
        <v>270</v>
      </c>
      <c r="D274" s="56" t="s">
        <v>271</v>
      </c>
      <c r="E274" s="56" t="s">
        <v>271</v>
      </c>
      <c r="F274" s="56" t="s">
        <v>272</v>
      </c>
      <c r="G274" s="56" t="s">
        <v>273</v>
      </c>
      <c r="H274" s="56" t="s">
        <v>423</v>
      </c>
      <c r="I274" s="56" t="s">
        <v>486</v>
      </c>
      <c r="J274" s="56" t="s">
        <v>276</v>
      </c>
      <c r="K274" s="56" t="s">
        <v>277</v>
      </c>
      <c r="L274" s="56" t="s">
        <v>486</v>
      </c>
      <c r="M274" s="56" t="s">
        <v>278</v>
      </c>
      <c r="N274" s="56" t="s">
        <v>279</v>
      </c>
      <c r="O274" s="56" t="s">
        <v>277</v>
      </c>
      <c r="P274" s="54">
        <v>11758</v>
      </c>
      <c r="Q274" s="55">
        <v>-117.58</v>
      </c>
      <c r="R274" t="str">
        <f t="shared" si="5"/>
        <v>201712</v>
      </c>
      <c r="S274" s="14">
        <f>-Q274</f>
        <v>117.58</v>
      </c>
    </row>
    <row r="275" spans="1:19">
      <c r="A275" s="56" t="s">
        <v>268</v>
      </c>
      <c r="B275" s="56" t="s">
        <v>269</v>
      </c>
      <c r="C275" s="56" t="s">
        <v>270</v>
      </c>
      <c r="D275" s="56" t="s">
        <v>271</v>
      </c>
      <c r="E275" s="56" t="s">
        <v>271</v>
      </c>
      <c r="F275" s="56" t="s">
        <v>272</v>
      </c>
      <c r="G275" s="56" t="s">
        <v>273</v>
      </c>
      <c r="H275" s="56" t="s">
        <v>423</v>
      </c>
      <c r="I275" s="56" t="s">
        <v>487</v>
      </c>
      <c r="J275" s="56" t="s">
        <v>276</v>
      </c>
      <c r="K275" s="56" t="s">
        <v>277</v>
      </c>
      <c r="L275" s="56" t="s">
        <v>487</v>
      </c>
      <c r="M275" s="56" t="s">
        <v>278</v>
      </c>
      <c r="N275" s="56" t="s">
        <v>277</v>
      </c>
      <c r="O275" s="56" t="s">
        <v>277</v>
      </c>
      <c r="P275" s="54">
        <v>557543</v>
      </c>
      <c r="Q275" s="55">
        <v>5575.43</v>
      </c>
      <c r="R275" t="str">
        <f t="shared" si="5"/>
        <v>201712</v>
      </c>
      <c r="S275" s="14">
        <f>Q275</f>
        <v>5575.43</v>
      </c>
    </row>
    <row r="276" spans="1:19">
      <c r="A276" s="56" t="s">
        <v>268</v>
      </c>
      <c r="B276" s="56" t="s">
        <v>269</v>
      </c>
      <c r="C276" s="56" t="s">
        <v>270</v>
      </c>
      <c r="D276" s="56" t="s">
        <v>271</v>
      </c>
      <c r="E276" s="56" t="s">
        <v>271</v>
      </c>
      <c r="F276" s="56" t="s">
        <v>272</v>
      </c>
      <c r="G276" s="56" t="s">
        <v>273</v>
      </c>
      <c r="H276" s="56" t="s">
        <v>423</v>
      </c>
      <c r="I276" s="56" t="s">
        <v>488</v>
      </c>
      <c r="J276" s="56" t="s">
        <v>276</v>
      </c>
      <c r="K276" s="56" t="s">
        <v>277</v>
      </c>
      <c r="L276" s="56" t="s">
        <v>488</v>
      </c>
      <c r="M276" s="56" t="s">
        <v>278</v>
      </c>
      <c r="N276" s="56" t="s">
        <v>279</v>
      </c>
      <c r="O276" s="56" t="s">
        <v>277</v>
      </c>
      <c r="P276" s="54">
        <v>619672</v>
      </c>
      <c r="Q276" s="55">
        <v>-6196.72</v>
      </c>
      <c r="R276" t="str">
        <f t="shared" si="5"/>
        <v>201712</v>
      </c>
      <c r="S276" s="14">
        <f>-Q276</f>
        <v>6196.72</v>
      </c>
    </row>
    <row r="277" spans="1:19">
      <c r="A277" s="56" t="s">
        <v>268</v>
      </c>
      <c r="B277" s="56" t="s">
        <v>269</v>
      </c>
      <c r="C277" s="56" t="s">
        <v>270</v>
      </c>
      <c r="D277" s="56" t="s">
        <v>271</v>
      </c>
      <c r="E277" s="56" t="s">
        <v>271</v>
      </c>
      <c r="F277" s="56" t="s">
        <v>272</v>
      </c>
      <c r="G277" s="56" t="s">
        <v>273</v>
      </c>
      <c r="H277" s="56" t="s">
        <v>423</v>
      </c>
      <c r="I277" s="56" t="s">
        <v>489</v>
      </c>
      <c r="J277" s="56" t="s">
        <v>276</v>
      </c>
      <c r="K277" s="56" t="s">
        <v>277</v>
      </c>
      <c r="L277" s="56" t="s">
        <v>489</v>
      </c>
      <c r="M277" s="56" t="s">
        <v>278</v>
      </c>
      <c r="N277" s="56" t="s">
        <v>277</v>
      </c>
      <c r="O277" s="56" t="s">
        <v>277</v>
      </c>
      <c r="P277" s="54">
        <v>93952</v>
      </c>
      <c r="Q277" s="55">
        <v>939.52</v>
      </c>
      <c r="R277" t="str">
        <f t="shared" si="5"/>
        <v>201712</v>
      </c>
      <c r="S277" s="14">
        <f>Q277</f>
        <v>939.52</v>
      </c>
    </row>
    <row r="278" spans="1:19">
      <c r="A278" s="56" t="s">
        <v>268</v>
      </c>
      <c r="B278" s="56" t="s">
        <v>269</v>
      </c>
      <c r="C278" s="56" t="s">
        <v>270</v>
      </c>
      <c r="D278" s="56" t="s">
        <v>271</v>
      </c>
      <c r="E278" s="56" t="s">
        <v>271</v>
      </c>
      <c r="F278" s="56" t="s">
        <v>272</v>
      </c>
      <c r="G278" s="56" t="s">
        <v>273</v>
      </c>
      <c r="H278" s="56" t="s">
        <v>423</v>
      </c>
      <c r="I278" s="56" t="s">
        <v>489</v>
      </c>
      <c r="J278" s="56" t="s">
        <v>276</v>
      </c>
      <c r="K278" s="56" t="s">
        <v>277</v>
      </c>
      <c r="L278" s="56" t="s">
        <v>489</v>
      </c>
      <c r="M278" s="56" t="s">
        <v>278</v>
      </c>
      <c r="N278" s="56" t="s">
        <v>279</v>
      </c>
      <c r="O278" s="56" t="s">
        <v>277</v>
      </c>
      <c r="P278" s="54">
        <v>20008533</v>
      </c>
      <c r="Q278" s="58"/>
      <c r="R278" t="str">
        <f t="shared" si="5"/>
        <v>201712</v>
      </c>
      <c r="S278" s="14">
        <f>-Q278</f>
        <v>0</v>
      </c>
    </row>
    <row r="279" spans="1:19">
      <c r="A279" s="56" t="s">
        <v>268</v>
      </c>
      <c r="B279" s="56" t="s">
        <v>269</v>
      </c>
      <c r="C279" s="56" t="s">
        <v>270</v>
      </c>
      <c r="D279" s="56" t="s">
        <v>271</v>
      </c>
      <c r="E279" s="56" t="s">
        <v>271</v>
      </c>
      <c r="F279" s="56" t="s">
        <v>272</v>
      </c>
      <c r="G279" s="56" t="s">
        <v>273</v>
      </c>
      <c r="H279" s="56" t="s">
        <v>423</v>
      </c>
      <c r="I279" s="56" t="s">
        <v>490</v>
      </c>
      <c r="J279" s="56" t="s">
        <v>276</v>
      </c>
      <c r="K279" s="56" t="s">
        <v>277</v>
      </c>
      <c r="L279" s="56" t="s">
        <v>490</v>
      </c>
      <c r="M279" s="56" t="s">
        <v>278</v>
      </c>
      <c r="N279" s="56" t="s">
        <v>279</v>
      </c>
      <c r="O279" s="56" t="s">
        <v>277</v>
      </c>
      <c r="P279" s="54">
        <v>44048</v>
      </c>
      <c r="Q279" s="55">
        <v>-440.48</v>
      </c>
      <c r="R279" t="str">
        <f t="shared" si="5"/>
        <v>201712</v>
      </c>
      <c r="S279" s="14">
        <f>-Q279</f>
        <v>440.48</v>
      </c>
    </row>
    <row r="280" spans="1:19">
      <c r="A280" s="56" t="s">
        <v>268</v>
      </c>
      <c r="B280" s="56" t="s">
        <v>269</v>
      </c>
      <c r="C280" s="56" t="s">
        <v>270</v>
      </c>
      <c r="D280" s="56" t="s">
        <v>271</v>
      </c>
      <c r="E280" s="56" t="s">
        <v>271</v>
      </c>
      <c r="F280" s="56" t="s">
        <v>272</v>
      </c>
      <c r="G280" s="56" t="s">
        <v>273</v>
      </c>
      <c r="H280" s="56" t="s">
        <v>423</v>
      </c>
      <c r="I280" s="56" t="s">
        <v>490</v>
      </c>
      <c r="J280" s="56" t="s">
        <v>276</v>
      </c>
      <c r="K280" s="56" t="s">
        <v>277</v>
      </c>
      <c r="L280" s="56" t="s">
        <v>490</v>
      </c>
      <c r="M280" s="56" t="s">
        <v>278</v>
      </c>
      <c r="N280" s="56" t="s">
        <v>277</v>
      </c>
      <c r="O280" s="56" t="s">
        <v>277</v>
      </c>
      <c r="P280" s="54">
        <v>226952</v>
      </c>
      <c r="Q280" s="55">
        <v>2269.52</v>
      </c>
      <c r="R280" t="str">
        <f t="shared" si="5"/>
        <v>201712</v>
      </c>
      <c r="S280" s="14">
        <f>Q280</f>
        <v>2269.52</v>
      </c>
    </row>
    <row r="281" spans="1:19">
      <c r="A281" s="56" t="s">
        <v>268</v>
      </c>
      <c r="B281" s="56" t="s">
        <v>269</v>
      </c>
      <c r="C281" s="56" t="s">
        <v>270</v>
      </c>
      <c r="D281" s="56" t="s">
        <v>271</v>
      </c>
      <c r="E281" s="56" t="s">
        <v>271</v>
      </c>
      <c r="F281" s="56" t="s">
        <v>272</v>
      </c>
      <c r="G281" s="56" t="s">
        <v>273</v>
      </c>
      <c r="H281" s="56" t="s">
        <v>423</v>
      </c>
      <c r="I281" s="56" t="s">
        <v>491</v>
      </c>
      <c r="J281" s="56" t="s">
        <v>276</v>
      </c>
      <c r="K281" s="56" t="s">
        <v>277</v>
      </c>
      <c r="L281" s="56" t="s">
        <v>491</v>
      </c>
      <c r="M281" s="56" t="s">
        <v>278</v>
      </c>
      <c r="N281" s="56" t="s">
        <v>279</v>
      </c>
      <c r="O281" s="56" t="s">
        <v>277</v>
      </c>
      <c r="P281" s="54">
        <v>171048</v>
      </c>
      <c r="Q281" s="55">
        <v>-1710.48</v>
      </c>
      <c r="R281" t="str">
        <f t="shared" si="5"/>
        <v>201712</v>
      </c>
      <c r="S281" s="14">
        <f>-Q281</f>
        <v>1710.48</v>
      </c>
    </row>
    <row r="282" spans="1:19">
      <c r="A282" s="56" t="s">
        <v>268</v>
      </c>
      <c r="B282" s="56" t="s">
        <v>269</v>
      </c>
      <c r="C282" s="56" t="s">
        <v>270</v>
      </c>
      <c r="D282" s="56" t="s">
        <v>271</v>
      </c>
      <c r="E282" s="56" t="s">
        <v>271</v>
      </c>
      <c r="F282" s="56" t="s">
        <v>272</v>
      </c>
      <c r="G282" s="56" t="s">
        <v>273</v>
      </c>
      <c r="H282" s="56" t="s">
        <v>423</v>
      </c>
      <c r="I282" s="56" t="s">
        <v>492</v>
      </c>
      <c r="J282" s="56" t="s">
        <v>276</v>
      </c>
      <c r="K282" s="56" t="s">
        <v>277</v>
      </c>
      <c r="L282" s="56" t="s">
        <v>492</v>
      </c>
      <c r="M282" s="56" t="s">
        <v>278</v>
      </c>
      <c r="N282" s="56" t="s">
        <v>279</v>
      </c>
      <c r="O282" s="56" t="s">
        <v>277</v>
      </c>
      <c r="P282" s="54">
        <v>3548</v>
      </c>
      <c r="Q282" s="55">
        <v>-35.479999999999997</v>
      </c>
      <c r="R282" t="str">
        <f t="shared" si="5"/>
        <v>201712</v>
      </c>
      <c r="S282" s="14">
        <f>-Q282</f>
        <v>35.479999999999997</v>
      </c>
    </row>
    <row r="283" spans="1:19">
      <c r="A283" s="56" t="s">
        <v>268</v>
      </c>
      <c r="B283" s="56" t="s">
        <v>269</v>
      </c>
      <c r="C283" s="56" t="s">
        <v>270</v>
      </c>
      <c r="D283" s="56" t="s">
        <v>271</v>
      </c>
      <c r="E283" s="56" t="s">
        <v>271</v>
      </c>
      <c r="F283" s="56" t="s">
        <v>272</v>
      </c>
      <c r="G283" s="56" t="s">
        <v>273</v>
      </c>
      <c r="H283" s="56" t="s">
        <v>423</v>
      </c>
      <c r="I283" s="56" t="s">
        <v>493</v>
      </c>
      <c r="J283" s="56" t="s">
        <v>276</v>
      </c>
      <c r="K283" s="56" t="s">
        <v>277</v>
      </c>
      <c r="L283" s="56" t="s">
        <v>493</v>
      </c>
      <c r="M283" s="56" t="s">
        <v>278</v>
      </c>
      <c r="N283" s="56" t="s">
        <v>279</v>
      </c>
      <c r="O283" s="56" t="s">
        <v>277</v>
      </c>
      <c r="P283" s="54">
        <v>420189</v>
      </c>
      <c r="Q283" s="55">
        <v>-4201.8900000000003</v>
      </c>
      <c r="R283" t="str">
        <f t="shared" si="5"/>
        <v>201712</v>
      </c>
      <c r="S283" s="14">
        <f>-Q283</f>
        <v>4201.8900000000003</v>
      </c>
    </row>
    <row r="284" spans="1:19">
      <c r="A284" s="56" t="s">
        <v>268</v>
      </c>
      <c r="B284" s="56" t="s">
        <v>269</v>
      </c>
      <c r="C284" s="56" t="s">
        <v>270</v>
      </c>
      <c r="D284" s="56" t="s">
        <v>271</v>
      </c>
      <c r="E284" s="56" t="s">
        <v>271</v>
      </c>
      <c r="F284" s="56" t="s">
        <v>272</v>
      </c>
      <c r="G284" s="56" t="s">
        <v>273</v>
      </c>
      <c r="H284" s="56" t="s">
        <v>423</v>
      </c>
      <c r="I284" s="56" t="s">
        <v>494</v>
      </c>
      <c r="J284" s="56" t="s">
        <v>276</v>
      </c>
      <c r="K284" s="56" t="s">
        <v>277</v>
      </c>
      <c r="L284" s="56" t="s">
        <v>494</v>
      </c>
      <c r="M284" s="56" t="s">
        <v>278</v>
      </c>
      <c r="N284" s="56" t="s">
        <v>277</v>
      </c>
      <c r="O284" s="56" t="s">
        <v>277</v>
      </c>
      <c r="P284" s="54">
        <v>342452</v>
      </c>
      <c r="Q284" s="55">
        <v>3424.52</v>
      </c>
      <c r="R284" t="str">
        <f t="shared" si="5"/>
        <v>201712</v>
      </c>
      <c r="S284" s="14">
        <f>Q284</f>
        <v>3424.52</v>
      </c>
    </row>
    <row r="285" spans="1:19">
      <c r="A285" s="56" t="s">
        <v>268</v>
      </c>
      <c r="B285" s="56" t="s">
        <v>269</v>
      </c>
      <c r="C285" s="56" t="s">
        <v>270</v>
      </c>
      <c r="D285" s="56" t="s">
        <v>271</v>
      </c>
      <c r="E285" s="56" t="s">
        <v>271</v>
      </c>
      <c r="F285" s="56" t="s">
        <v>272</v>
      </c>
      <c r="G285" s="56" t="s">
        <v>273</v>
      </c>
      <c r="H285" s="56" t="s">
        <v>423</v>
      </c>
      <c r="I285" s="56" t="s">
        <v>494</v>
      </c>
      <c r="J285" s="56" t="s">
        <v>276</v>
      </c>
      <c r="K285" s="56" t="s">
        <v>277</v>
      </c>
      <c r="L285" s="56" t="s">
        <v>494</v>
      </c>
      <c r="M285" s="56" t="s">
        <v>278</v>
      </c>
      <c r="N285" s="56" t="s">
        <v>277</v>
      </c>
      <c r="O285" s="56" t="s">
        <v>277</v>
      </c>
      <c r="P285" s="54">
        <v>41452</v>
      </c>
      <c r="Q285" s="55">
        <v>414.52</v>
      </c>
      <c r="R285" t="str">
        <f t="shared" si="5"/>
        <v>201712</v>
      </c>
      <c r="S285" s="14">
        <f>Q285</f>
        <v>414.52</v>
      </c>
    </row>
    <row r="286" spans="1:19">
      <c r="A286" s="56" t="s">
        <v>268</v>
      </c>
      <c r="B286" s="56" t="s">
        <v>269</v>
      </c>
      <c r="C286" s="56" t="s">
        <v>270</v>
      </c>
      <c r="D286" s="56" t="s">
        <v>271</v>
      </c>
      <c r="E286" s="56" t="s">
        <v>271</v>
      </c>
      <c r="F286" s="56" t="s">
        <v>272</v>
      </c>
      <c r="G286" s="56" t="s">
        <v>273</v>
      </c>
      <c r="H286" s="56" t="s">
        <v>274</v>
      </c>
      <c r="I286" s="56" t="s">
        <v>275</v>
      </c>
      <c r="J286" s="56" t="s">
        <v>276</v>
      </c>
      <c r="K286" s="56" t="s">
        <v>277</v>
      </c>
      <c r="L286" s="56" t="s">
        <v>275</v>
      </c>
      <c r="M286" s="56" t="s">
        <v>495</v>
      </c>
      <c r="N286" s="56" t="s">
        <v>279</v>
      </c>
      <c r="O286" s="56" t="s">
        <v>277</v>
      </c>
      <c r="P286" s="39">
        <v>20764</v>
      </c>
      <c r="Q286" s="55"/>
      <c r="R286" t="str">
        <f t="shared" si="5"/>
        <v>201701</v>
      </c>
      <c r="S286" s="14">
        <f>-Q286</f>
        <v>0</v>
      </c>
    </row>
    <row r="287" spans="1:19">
      <c r="A287" s="56" t="s">
        <v>268</v>
      </c>
      <c r="B287" s="56" t="s">
        <v>269</v>
      </c>
      <c r="C287" s="56" t="s">
        <v>270</v>
      </c>
      <c r="D287" s="56" t="s">
        <v>271</v>
      </c>
      <c r="E287" s="56" t="s">
        <v>271</v>
      </c>
      <c r="F287" s="56" t="s">
        <v>272</v>
      </c>
      <c r="G287" s="56" t="s">
        <v>273</v>
      </c>
      <c r="H287" s="56" t="s">
        <v>274</v>
      </c>
      <c r="I287" s="56" t="s">
        <v>280</v>
      </c>
      <c r="J287" s="56" t="s">
        <v>276</v>
      </c>
      <c r="K287" s="56" t="s">
        <v>277</v>
      </c>
      <c r="L287" s="56" t="s">
        <v>280</v>
      </c>
      <c r="M287" s="56" t="s">
        <v>495</v>
      </c>
      <c r="N287" s="56" t="s">
        <v>279</v>
      </c>
      <c r="O287" s="56" t="s">
        <v>277</v>
      </c>
      <c r="P287" s="39">
        <v>2646</v>
      </c>
      <c r="Q287" s="55">
        <v>-26.46</v>
      </c>
      <c r="R287" t="str">
        <f t="shared" si="5"/>
        <v>201701</v>
      </c>
      <c r="S287" s="14">
        <f>-Q287</f>
        <v>26.46</v>
      </c>
    </row>
    <row r="288" spans="1:19">
      <c r="A288" s="56" t="s">
        <v>268</v>
      </c>
      <c r="B288" s="56" t="s">
        <v>269</v>
      </c>
      <c r="C288" s="56" t="s">
        <v>270</v>
      </c>
      <c r="D288" s="56" t="s">
        <v>271</v>
      </c>
      <c r="E288" s="56" t="s">
        <v>271</v>
      </c>
      <c r="F288" s="56" t="s">
        <v>272</v>
      </c>
      <c r="G288" s="56" t="s">
        <v>273</v>
      </c>
      <c r="H288" s="56" t="s">
        <v>274</v>
      </c>
      <c r="I288" s="56" t="s">
        <v>283</v>
      </c>
      <c r="J288" s="56" t="s">
        <v>276</v>
      </c>
      <c r="K288" s="56" t="s">
        <v>277</v>
      </c>
      <c r="L288" s="56" t="s">
        <v>283</v>
      </c>
      <c r="M288" s="56" t="s">
        <v>495</v>
      </c>
      <c r="N288" s="56" t="s">
        <v>277</v>
      </c>
      <c r="O288" s="56" t="s">
        <v>277</v>
      </c>
      <c r="P288" s="39">
        <v>20000000</v>
      </c>
      <c r="Q288" s="52">
        <v>200000</v>
      </c>
      <c r="R288" t="str">
        <f t="shared" si="5"/>
        <v>201701</v>
      </c>
      <c r="S288" s="14">
        <f>Q288</f>
        <v>200000</v>
      </c>
    </row>
    <row r="289" spans="1:19">
      <c r="A289" s="56" t="s">
        <v>268</v>
      </c>
      <c r="B289" s="56" t="s">
        <v>269</v>
      </c>
      <c r="C289" s="56" t="s">
        <v>270</v>
      </c>
      <c r="D289" s="56" t="s">
        <v>271</v>
      </c>
      <c r="E289" s="56" t="s">
        <v>271</v>
      </c>
      <c r="F289" s="56" t="s">
        <v>272</v>
      </c>
      <c r="G289" s="56" t="s">
        <v>273</v>
      </c>
      <c r="H289" s="56" t="s">
        <v>274</v>
      </c>
      <c r="I289" s="56" t="s">
        <v>283</v>
      </c>
      <c r="J289" s="56" t="s">
        <v>276</v>
      </c>
      <c r="K289" s="56" t="s">
        <v>277</v>
      </c>
      <c r="L289" s="56" t="s">
        <v>283</v>
      </c>
      <c r="M289" s="56" t="s">
        <v>495</v>
      </c>
      <c r="N289" s="56" t="s">
        <v>279</v>
      </c>
      <c r="O289" s="56" t="s">
        <v>277</v>
      </c>
      <c r="P289" s="39">
        <v>39440</v>
      </c>
      <c r="Q289" s="55">
        <v>-394.4</v>
      </c>
      <c r="R289" t="str">
        <f t="shared" si="5"/>
        <v>201701</v>
      </c>
      <c r="S289" s="14">
        <f>-Q289</f>
        <v>394.4</v>
      </c>
    </row>
    <row r="290" spans="1:19">
      <c r="A290" s="56" t="s">
        <v>268</v>
      </c>
      <c r="B290" s="56" t="s">
        <v>269</v>
      </c>
      <c r="C290" s="56" t="s">
        <v>270</v>
      </c>
      <c r="D290" s="56" t="s">
        <v>271</v>
      </c>
      <c r="E290" s="56" t="s">
        <v>271</v>
      </c>
      <c r="F290" s="56" t="s">
        <v>272</v>
      </c>
      <c r="G290" s="56" t="s">
        <v>273</v>
      </c>
      <c r="H290" s="56" t="s">
        <v>274</v>
      </c>
      <c r="I290" s="56" t="s">
        <v>284</v>
      </c>
      <c r="J290" s="56" t="s">
        <v>276</v>
      </c>
      <c r="K290" s="56" t="s">
        <v>277</v>
      </c>
      <c r="L290" s="56" t="s">
        <v>284</v>
      </c>
      <c r="M290" s="56" t="s">
        <v>495</v>
      </c>
      <c r="N290" s="56" t="s">
        <v>277</v>
      </c>
      <c r="O290" s="56" t="s">
        <v>277</v>
      </c>
      <c r="P290" s="39">
        <v>95780</v>
      </c>
      <c r="Q290" s="55">
        <v>957.8</v>
      </c>
      <c r="R290" t="str">
        <f t="shared" si="5"/>
        <v>201701</v>
      </c>
      <c r="S290" s="14">
        <f>Q290</f>
        <v>957.8</v>
      </c>
    </row>
    <row r="291" spans="1:19">
      <c r="A291" s="56" t="s">
        <v>268</v>
      </c>
      <c r="B291" s="56" t="s">
        <v>269</v>
      </c>
      <c r="C291" s="56" t="s">
        <v>270</v>
      </c>
      <c r="D291" s="56" t="s">
        <v>271</v>
      </c>
      <c r="E291" s="56" t="s">
        <v>271</v>
      </c>
      <c r="F291" s="56" t="s">
        <v>272</v>
      </c>
      <c r="G291" s="56" t="s">
        <v>273</v>
      </c>
      <c r="H291" s="56" t="s">
        <v>274</v>
      </c>
      <c r="I291" s="56" t="s">
        <v>285</v>
      </c>
      <c r="J291" s="56" t="s">
        <v>276</v>
      </c>
      <c r="K291" s="56" t="s">
        <v>277</v>
      </c>
      <c r="L291" s="56" t="s">
        <v>285</v>
      </c>
      <c r="M291" s="56" t="s">
        <v>495</v>
      </c>
      <c r="N291" s="56" t="s">
        <v>279</v>
      </c>
      <c r="O291" s="56" t="s">
        <v>277</v>
      </c>
      <c r="P291" s="39">
        <v>31035</v>
      </c>
      <c r="Q291" s="55">
        <v>-310.35000000000002</v>
      </c>
      <c r="R291" t="str">
        <f t="shared" si="5"/>
        <v>201701</v>
      </c>
      <c r="S291" s="14">
        <f>-Q291</f>
        <v>310.35000000000002</v>
      </c>
    </row>
    <row r="292" spans="1:19">
      <c r="A292" s="56" t="s">
        <v>268</v>
      </c>
      <c r="B292" s="56" t="s">
        <v>269</v>
      </c>
      <c r="C292" s="56" t="s">
        <v>270</v>
      </c>
      <c r="D292" s="56" t="s">
        <v>271</v>
      </c>
      <c r="E292" s="56" t="s">
        <v>271</v>
      </c>
      <c r="F292" s="56" t="s">
        <v>272</v>
      </c>
      <c r="G292" s="56" t="s">
        <v>273</v>
      </c>
      <c r="H292" s="56" t="s">
        <v>274</v>
      </c>
      <c r="I292" s="56" t="s">
        <v>287</v>
      </c>
      <c r="J292" s="56" t="s">
        <v>276</v>
      </c>
      <c r="K292" s="56" t="s">
        <v>277</v>
      </c>
      <c r="L292" s="56" t="s">
        <v>287</v>
      </c>
      <c r="M292" s="56" t="s">
        <v>495</v>
      </c>
      <c r="N292" s="56" t="s">
        <v>279</v>
      </c>
      <c r="O292" s="56" t="s">
        <v>277</v>
      </c>
      <c r="P292" s="39">
        <v>166680</v>
      </c>
      <c r="Q292" s="55">
        <v>-1666.8</v>
      </c>
      <c r="R292" t="str">
        <f t="shared" si="5"/>
        <v>201701</v>
      </c>
      <c r="S292" s="14">
        <f>-Q292</f>
        <v>1666.8</v>
      </c>
    </row>
    <row r="293" spans="1:19">
      <c r="A293" s="56" t="s">
        <v>268</v>
      </c>
      <c r="B293" s="56" t="s">
        <v>269</v>
      </c>
      <c r="C293" s="56" t="s">
        <v>270</v>
      </c>
      <c r="D293" s="56" t="s">
        <v>271</v>
      </c>
      <c r="E293" s="56" t="s">
        <v>271</v>
      </c>
      <c r="F293" s="56" t="s">
        <v>272</v>
      </c>
      <c r="G293" s="56" t="s">
        <v>273</v>
      </c>
      <c r="H293" s="56" t="s">
        <v>274</v>
      </c>
      <c r="I293" s="56" t="s">
        <v>287</v>
      </c>
      <c r="J293" s="56" t="s">
        <v>276</v>
      </c>
      <c r="K293" s="56" t="s">
        <v>277</v>
      </c>
      <c r="L293" s="56" t="s">
        <v>287</v>
      </c>
      <c r="M293" s="56" t="s">
        <v>495</v>
      </c>
      <c r="N293" s="56" t="s">
        <v>277</v>
      </c>
      <c r="O293" s="56" t="s">
        <v>277</v>
      </c>
      <c r="P293" s="39">
        <v>15000000</v>
      </c>
      <c r="Q293" s="52">
        <v>150000</v>
      </c>
      <c r="R293" t="str">
        <f t="shared" si="5"/>
        <v>201701</v>
      </c>
      <c r="S293" s="14">
        <f>Q293</f>
        <v>150000</v>
      </c>
    </row>
    <row r="294" spans="1:19">
      <c r="A294" s="56" t="s">
        <v>268</v>
      </c>
      <c r="B294" s="56" t="s">
        <v>269</v>
      </c>
      <c r="C294" s="56" t="s">
        <v>270</v>
      </c>
      <c r="D294" s="56" t="s">
        <v>271</v>
      </c>
      <c r="E294" s="56" t="s">
        <v>271</v>
      </c>
      <c r="F294" s="56" t="s">
        <v>272</v>
      </c>
      <c r="G294" s="56" t="s">
        <v>273</v>
      </c>
      <c r="H294" s="56" t="s">
        <v>274</v>
      </c>
      <c r="I294" s="56" t="s">
        <v>288</v>
      </c>
      <c r="J294" s="56" t="s">
        <v>276</v>
      </c>
      <c r="K294" s="56" t="s">
        <v>277</v>
      </c>
      <c r="L294" s="56" t="s">
        <v>288</v>
      </c>
      <c r="M294" s="56" t="s">
        <v>495</v>
      </c>
      <c r="N294" s="56" t="s">
        <v>277</v>
      </c>
      <c r="O294" s="56" t="s">
        <v>277</v>
      </c>
      <c r="P294" s="39">
        <v>803731</v>
      </c>
      <c r="Q294" s="55">
        <v>8037.31</v>
      </c>
      <c r="R294" t="str">
        <f t="shared" si="5"/>
        <v>201701</v>
      </c>
      <c r="S294" s="14">
        <f>Q294</f>
        <v>8037.31</v>
      </c>
    </row>
    <row r="295" spans="1:19">
      <c r="A295" s="56" t="s">
        <v>268</v>
      </c>
      <c r="B295" s="56" t="s">
        <v>269</v>
      </c>
      <c r="C295" s="56" t="s">
        <v>270</v>
      </c>
      <c r="D295" s="56" t="s">
        <v>271</v>
      </c>
      <c r="E295" s="56" t="s">
        <v>271</v>
      </c>
      <c r="F295" s="56" t="s">
        <v>272</v>
      </c>
      <c r="G295" s="56" t="s">
        <v>273</v>
      </c>
      <c r="H295" s="56" t="s">
        <v>274</v>
      </c>
      <c r="I295" s="56" t="s">
        <v>289</v>
      </c>
      <c r="J295" s="56" t="s">
        <v>276</v>
      </c>
      <c r="K295" s="56" t="s">
        <v>277</v>
      </c>
      <c r="L295" s="56" t="s">
        <v>289</v>
      </c>
      <c r="M295" s="56" t="s">
        <v>495</v>
      </c>
      <c r="N295" s="56" t="s">
        <v>279</v>
      </c>
      <c r="O295" s="56" t="s">
        <v>277</v>
      </c>
      <c r="P295" s="39">
        <v>204190</v>
      </c>
      <c r="Q295" s="55">
        <v>-2041.9</v>
      </c>
      <c r="R295" t="str">
        <f t="shared" si="5"/>
        <v>201701</v>
      </c>
      <c r="S295" s="14">
        <f>-Q295</f>
        <v>2041.9</v>
      </c>
    </row>
    <row r="296" spans="1:19">
      <c r="A296" s="56" t="s">
        <v>268</v>
      </c>
      <c r="B296" s="56" t="s">
        <v>269</v>
      </c>
      <c r="C296" s="56" t="s">
        <v>270</v>
      </c>
      <c r="D296" s="56" t="s">
        <v>271</v>
      </c>
      <c r="E296" s="56" t="s">
        <v>271</v>
      </c>
      <c r="F296" s="56" t="s">
        <v>272</v>
      </c>
      <c r="G296" s="56" t="s">
        <v>273</v>
      </c>
      <c r="H296" s="56" t="s">
        <v>274</v>
      </c>
      <c r="I296" s="56" t="s">
        <v>290</v>
      </c>
      <c r="J296" s="56" t="s">
        <v>276</v>
      </c>
      <c r="K296" s="56" t="s">
        <v>277</v>
      </c>
      <c r="L296" s="56" t="s">
        <v>290</v>
      </c>
      <c r="M296" s="56" t="s">
        <v>495</v>
      </c>
      <c r="N296" s="56" t="s">
        <v>279</v>
      </c>
      <c r="O296" s="56" t="s">
        <v>277</v>
      </c>
      <c r="P296" s="39">
        <v>407328</v>
      </c>
      <c r="Q296" s="55">
        <v>-4073.28</v>
      </c>
      <c r="R296" t="str">
        <f t="shared" si="5"/>
        <v>201701</v>
      </c>
      <c r="S296" s="14">
        <f>-Q296</f>
        <v>4073.28</v>
      </c>
    </row>
    <row r="297" spans="1:19">
      <c r="A297" s="56" t="s">
        <v>268</v>
      </c>
      <c r="B297" s="56" t="s">
        <v>269</v>
      </c>
      <c r="C297" s="56" t="s">
        <v>270</v>
      </c>
      <c r="D297" s="56" t="s">
        <v>271</v>
      </c>
      <c r="E297" s="56" t="s">
        <v>271</v>
      </c>
      <c r="F297" s="56" t="s">
        <v>272</v>
      </c>
      <c r="G297" s="56" t="s">
        <v>273</v>
      </c>
      <c r="H297" s="56" t="s">
        <v>274</v>
      </c>
      <c r="I297" s="56" t="s">
        <v>291</v>
      </c>
      <c r="J297" s="56" t="s">
        <v>276</v>
      </c>
      <c r="K297" s="56" t="s">
        <v>277</v>
      </c>
      <c r="L297" s="56" t="s">
        <v>291</v>
      </c>
      <c r="M297" s="56" t="s">
        <v>495</v>
      </c>
      <c r="N297" s="56" t="s">
        <v>277</v>
      </c>
      <c r="O297" s="56" t="s">
        <v>277</v>
      </c>
      <c r="P297" s="39">
        <v>300000000</v>
      </c>
      <c r="Q297" s="52">
        <v>3000000</v>
      </c>
      <c r="R297" t="str">
        <f t="shared" si="5"/>
        <v>201701</v>
      </c>
      <c r="S297" s="14">
        <f>Q297</f>
        <v>3000000</v>
      </c>
    </row>
    <row r="298" spans="1:19">
      <c r="A298" s="56" t="s">
        <v>268</v>
      </c>
      <c r="B298" s="56" t="s">
        <v>269</v>
      </c>
      <c r="C298" s="56" t="s">
        <v>270</v>
      </c>
      <c r="D298" s="56" t="s">
        <v>271</v>
      </c>
      <c r="E298" s="56" t="s">
        <v>271</v>
      </c>
      <c r="F298" s="56" t="s">
        <v>272</v>
      </c>
      <c r="G298" s="56" t="s">
        <v>273</v>
      </c>
      <c r="H298" s="56" t="s">
        <v>274</v>
      </c>
      <c r="I298" s="56" t="s">
        <v>291</v>
      </c>
      <c r="J298" s="56" t="s">
        <v>276</v>
      </c>
      <c r="K298" s="56" t="s">
        <v>277</v>
      </c>
      <c r="L298" s="56" t="s">
        <v>291</v>
      </c>
      <c r="M298" s="56" t="s">
        <v>495</v>
      </c>
      <c r="N298" s="56" t="s">
        <v>279</v>
      </c>
      <c r="O298" s="56" t="s">
        <v>277</v>
      </c>
      <c r="P298" s="39">
        <v>4438</v>
      </c>
      <c r="Q298" s="55">
        <v>-44.38</v>
      </c>
      <c r="R298" t="str">
        <f t="shared" si="5"/>
        <v>201701</v>
      </c>
      <c r="S298" s="14">
        <f>-Q298</f>
        <v>44.38</v>
      </c>
    </row>
    <row r="299" spans="1:19">
      <c r="A299" s="56" t="s">
        <v>268</v>
      </c>
      <c r="B299" s="56" t="s">
        <v>269</v>
      </c>
      <c r="C299" s="56" t="s">
        <v>270</v>
      </c>
      <c r="D299" s="56" t="s">
        <v>271</v>
      </c>
      <c r="E299" s="56" t="s">
        <v>271</v>
      </c>
      <c r="F299" s="56" t="s">
        <v>272</v>
      </c>
      <c r="G299" s="56" t="s">
        <v>273</v>
      </c>
      <c r="H299" s="56" t="s">
        <v>274</v>
      </c>
      <c r="I299" s="56" t="s">
        <v>292</v>
      </c>
      <c r="J299" s="56" t="s">
        <v>276</v>
      </c>
      <c r="K299" s="56" t="s">
        <v>277</v>
      </c>
      <c r="L299" s="56" t="s">
        <v>292</v>
      </c>
      <c r="M299" s="56" t="s">
        <v>495</v>
      </c>
      <c r="N299" s="56" t="s">
        <v>277</v>
      </c>
      <c r="O299" s="56" t="s">
        <v>277</v>
      </c>
      <c r="P299" s="39">
        <v>1100447</v>
      </c>
      <c r="Q299" s="55">
        <v>11004.47</v>
      </c>
      <c r="R299" t="str">
        <f t="shared" si="5"/>
        <v>201701</v>
      </c>
      <c r="S299" s="14">
        <f>Q299</f>
        <v>11004.47</v>
      </c>
    </row>
    <row r="300" spans="1:19">
      <c r="A300" s="56" t="s">
        <v>268</v>
      </c>
      <c r="B300" s="56" t="s">
        <v>269</v>
      </c>
      <c r="C300" s="56" t="s">
        <v>270</v>
      </c>
      <c r="D300" s="56" t="s">
        <v>271</v>
      </c>
      <c r="E300" s="56" t="s">
        <v>271</v>
      </c>
      <c r="F300" s="56" t="s">
        <v>272</v>
      </c>
      <c r="G300" s="56" t="s">
        <v>273</v>
      </c>
      <c r="H300" s="56" t="s">
        <v>274</v>
      </c>
      <c r="I300" s="56" t="s">
        <v>293</v>
      </c>
      <c r="J300" s="56" t="s">
        <v>276</v>
      </c>
      <c r="K300" s="56" t="s">
        <v>277</v>
      </c>
      <c r="L300" s="56" t="s">
        <v>293</v>
      </c>
      <c r="M300" s="56" t="s">
        <v>495</v>
      </c>
      <c r="N300" s="56" t="s">
        <v>279</v>
      </c>
      <c r="O300" s="56" t="s">
        <v>277</v>
      </c>
      <c r="P300" s="39">
        <v>678763</v>
      </c>
      <c r="Q300" s="55">
        <v>-6787.63</v>
      </c>
      <c r="R300" t="str">
        <f t="shared" si="5"/>
        <v>201701</v>
      </c>
      <c r="S300" s="14">
        <f>-Q300</f>
        <v>6787.63</v>
      </c>
    </row>
    <row r="301" spans="1:19">
      <c r="A301" s="56" t="s">
        <v>268</v>
      </c>
      <c r="B301" s="56" t="s">
        <v>269</v>
      </c>
      <c r="C301" s="56" t="s">
        <v>270</v>
      </c>
      <c r="D301" s="56" t="s">
        <v>271</v>
      </c>
      <c r="E301" s="56" t="s">
        <v>271</v>
      </c>
      <c r="F301" s="56" t="s">
        <v>272</v>
      </c>
      <c r="G301" s="56" t="s">
        <v>273</v>
      </c>
      <c r="H301" s="56" t="s">
        <v>274</v>
      </c>
      <c r="I301" s="56" t="s">
        <v>294</v>
      </c>
      <c r="J301" s="56" t="s">
        <v>276</v>
      </c>
      <c r="K301" s="56" t="s">
        <v>277</v>
      </c>
      <c r="L301" s="56" t="s">
        <v>294</v>
      </c>
      <c r="M301" s="56" t="s">
        <v>495</v>
      </c>
      <c r="N301" s="56" t="s">
        <v>279</v>
      </c>
      <c r="O301" s="56" t="s">
        <v>277</v>
      </c>
      <c r="P301" s="39">
        <v>721267</v>
      </c>
      <c r="Q301" s="55">
        <v>-7212.67</v>
      </c>
      <c r="R301" t="str">
        <f t="shared" si="5"/>
        <v>201701</v>
      </c>
      <c r="S301" s="14">
        <f>-Q301</f>
        <v>7212.67</v>
      </c>
    </row>
    <row r="302" spans="1:19">
      <c r="A302" s="56" t="s">
        <v>268</v>
      </c>
      <c r="B302" s="56" t="s">
        <v>269</v>
      </c>
      <c r="C302" s="56" t="s">
        <v>270</v>
      </c>
      <c r="D302" s="56" t="s">
        <v>271</v>
      </c>
      <c r="E302" s="56" t="s">
        <v>271</v>
      </c>
      <c r="F302" s="56" t="s">
        <v>272</v>
      </c>
      <c r="G302" s="56" t="s">
        <v>273</v>
      </c>
      <c r="H302" s="56" t="s">
        <v>274</v>
      </c>
      <c r="I302" s="56" t="s">
        <v>294</v>
      </c>
      <c r="J302" s="56" t="s">
        <v>276</v>
      </c>
      <c r="K302" s="56" t="s">
        <v>277</v>
      </c>
      <c r="L302" s="56" t="s">
        <v>294</v>
      </c>
      <c r="M302" s="56" t="s">
        <v>495</v>
      </c>
      <c r="N302" s="56" t="s">
        <v>277</v>
      </c>
      <c r="O302" s="56" t="s">
        <v>277</v>
      </c>
      <c r="P302" s="39">
        <v>60000000</v>
      </c>
      <c r="Q302" s="52">
        <v>600000</v>
      </c>
      <c r="R302" t="str">
        <f t="shared" si="5"/>
        <v>201701</v>
      </c>
      <c r="S302" s="14">
        <f>Q302</f>
        <v>600000</v>
      </c>
    </row>
    <row r="303" spans="1:19">
      <c r="A303" s="56" t="s">
        <v>268</v>
      </c>
      <c r="B303" s="56" t="s">
        <v>269</v>
      </c>
      <c r="C303" s="56" t="s">
        <v>270</v>
      </c>
      <c r="D303" s="56" t="s">
        <v>271</v>
      </c>
      <c r="E303" s="56" t="s">
        <v>271</v>
      </c>
      <c r="F303" s="56" t="s">
        <v>272</v>
      </c>
      <c r="G303" s="56" t="s">
        <v>273</v>
      </c>
      <c r="H303" s="56" t="s">
        <v>274</v>
      </c>
      <c r="I303" s="56" t="s">
        <v>294</v>
      </c>
      <c r="J303" s="56" t="s">
        <v>276</v>
      </c>
      <c r="K303" s="56" t="s">
        <v>277</v>
      </c>
      <c r="L303" s="56" t="s">
        <v>294</v>
      </c>
      <c r="M303" s="56" t="s">
        <v>495</v>
      </c>
      <c r="N303" s="56" t="s">
        <v>277</v>
      </c>
      <c r="O303" s="56" t="s">
        <v>277</v>
      </c>
      <c r="P303" s="39">
        <v>150000000</v>
      </c>
      <c r="Q303" s="52">
        <v>1500000</v>
      </c>
      <c r="R303" t="str">
        <f t="shared" si="5"/>
        <v>201701</v>
      </c>
      <c r="S303" s="14">
        <f>Q303</f>
        <v>1500000</v>
      </c>
    </row>
    <row r="304" spans="1:19">
      <c r="A304" s="56" t="s">
        <v>268</v>
      </c>
      <c r="B304" s="56" t="s">
        <v>269</v>
      </c>
      <c r="C304" s="56" t="s">
        <v>270</v>
      </c>
      <c r="D304" s="56" t="s">
        <v>271</v>
      </c>
      <c r="E304" s="56" t="s">
        <v>271</v>
      </c>
      <c r="F304" s="56" t="s">
        <v>272</v>
      </c>
      <c r="G304" s="56" t="s">
        <v>273</v>
      </c>
      <c r="H304" s="56" t="s">
        <v>274</v>
      </c>
      <c r="I304" s="56" t="s">
        <v>294</v>
      </c>
      <c r="J304" s="56" t="s">
        <v>276</v>
      </c>
      <c r="K304" s="56" t="s">
        <v>277</v>
      </c>
      <c r="L304" s="56" t="s">
        <v>294</v>
      </c>
      <c r="M304" s="56" t="s">
        <v>495</v>
      </c>
      <c r="N304" s="56" t="s">
        <v>279</v>
      </c>
      <c r="O304" s="56" t="s">
        <v>277</v>
      </c>
      <c r="P304" s="39">
        <v>140000000</v>
      </c>
      <c r="Q304" s="52">
        <v>-1400000</v>
      </c>
      <c r="R304" t="str">
        <f t="shared" si="5"/>
        <v>201701</v>
      </c>
      <c r="S304" s="14">
        <f>-Q304</f>
        <v>1400000</v>
      </c>
    </row>
    <row r="305" spans="1:19">
      <c r="A305" s="56" t="s">
        <v>268</v>
      </c>
      <c r="B305" s="56" t="s">
        <v>269</v>
      </c>
      <c r="C305" s="56" t="s">
        <v>270</v>
      </c>
      <c r="D305" s="56" t="s">
        <v>271</v>
      </c>
      <c r="E305" s="56" t="s">
        <v>271</v>
      </c>
      <c r="F305" s="56" t="s">
        <v>272</v>
      </c>
      <c r="G305" s="56" t="s">
        <v>273</v>
      </c>
      <c r="H305" s="56" t="s">
        <v>274</v>
      </c>
      <c r="I305" s="56" t="s">
        <v>295</v>
      </c>
      <c r="J305" s="56" t="s">
        <v>276</v>
      </c>
      <c r="K305" s="56" t="s">
        <v>277</v>
      </c>
      <c r="L305" s="56" t="s">
        <v>295</v>
      </c>
      <c r="M305" s="56" t="s">
        <v>495</v>
      </c>
      <c r="N305" s="56" t="s">
        <v>279</v>
      </c>
      <c r="O305" s="56" t="s">
        <v>277</v>
      </c>
      <c r="P305" s="39">
        <v>667730</v>
      </c>
      <c r="Q305" s="55">
        <v>-6677.3</v>
      </c>
      <c r="R305" t="str">
        <f t="shared" si="5"/>
        <v>201701</v>
      </c>
      <c r="S305" s="14">
        <f>-Q305</f>
        <v>6677.3</v>
      </c>
    </row>
    <row r="306" spans="1:19">
      <c r="A306" s="56" t="s">
        <v>268</v>
      </c>
      <c r="B306" s="56" t="s">
        <v>269</v>
      </c>
      <c r="C306" s="56" t="s">
        <v>270</v>
      </c>
      <c r="D306" s="56" t="s">
        <v>271</v>
      </c>
      <c r="E306" s="56" t="s">
        <v>271</v>
      </c>
      <c r="F306" s="56" t="s">
        <v>272</v>
      </c>
      <c r="G306" s="56" t="s">
        <v>273</v>
      </c>
      <c r="H306" s="56" t="s">
        <v>274</v>
      </c>
      <c r="I306" s="56" t="s">
        <v>296</v>
      </c>
      <c r="J306" s="56" t="s">
        <v>276</v>
      </c>
      <c r="K306" s="56" t="s">
        <v>277</v>
      </c>
      <c r="L306" s="56" t="s">
        <v>296</v>
      </c>
      <c r="M306" s="56" t="s">
        <v>495</v>
      </c>
      <c r="N306" s="56" t="s">
        <v>277</v>
      </c>
      <c r="O306" s="56" t="s">
        <v>277</v>
      </c>
      <c r="P306" s="39">
        <v>551007</v>
      </c>
      <c r="Q306" s="55">
        <v>5510.07</v>
      </c>
      <c r="R306" t="str">
        <f t="shared" si="5"/>
        <v>201701</v>
      </c>
      <c r="S306" s="14">
        <f>Q306</f>
        <v>5510.07</v>
      </c>
    </row>
    <row r="307" spans="1:19">
      <c r="A307" s="56" t="s">
        <v>268</v>
      </c>
      <c r="B307" s="56" t="s">
        <v>269</v>
      </c>
      <c r="C307" s="56" t="s">
        <v>270</v>
      </c>
      <c r="D307" s="56" t="s">
        <v>271</v>
      </c>
      <c r="E307" s="56" t="s">
        <v>271</v>
      </c>
      <c r="F307" s="56" t="s">
        <v>272</v>
      </c>
      <c r="G307" s="56" t="s">
        <v>273</v>
      </c>
      <c r="H307" s="56" t="s">
        <v>274</v>
      </c>
      <c r="I307" s="56" t="s">
        <v>297</v>
      </c>
      <c r="J307" s="56" t="s">
        <v>276</v>
      </c>
      <c r="K307" s="56" t="s">
        <v>277</v>
      </c>
      <c r="L307" s="56" t="s">
        <v>297</v>
      </c>
      <c r="M307" s="56" t="s">
        <v>495</v>
      </c>
      <c r="N307" s="56" t="s">
        <v>279</v>
      </c>
      <c r="O307" s="56" t="s">
        <v>277</v>
      </c>
      <c r="P307" s="39">
        <v>704491</v>
      </c>
      <c r="Q307" s="55">
        <v>-7044.91</v>
      </c>
      <c r="R307" t="str">
        <f t="shared" si="5"/>
        <v>201701</v>
      </c>
      <c r="S307" s="14">
        <f>-Q307</f>
        <v>7044.91</v>
      </c>
    </row>
    <row r="308" spans="1:19">
      <c r="A308" s="56" t="s">
        <v>268</v>
      </c>
      <c r="B308" s="56" t="s">
        <v>269</v>
      </c>
      <c r="C308" s="56" t="s">
        <v>270</v>
      </c>
      <c r="D308" s="56" t="s">
        <v>271</v>
      </c>
      <c r="E308" s="56" t="s">
        <v>271</v>
      </c>
      <c r="F308" s="56" t="s">
        <v>272</v>
      </c>
      <c r="G308" s="56" t="s">
        <v>273</v>
      </c>
      <c r="H308" s="56" t="s">
        <v>274</v>
      </c>
      <c r="I308" s="56" t="s">
        <v>298</v>
      </c>
      <c r="J308" s="56" t="s">
        <v>276</v>
      </c>
      <c r="K308" s="56" t="s">
        <v>277</v>
      </c>
      <c r="L308" s="56" t="s">
        <v>298</v>
      </c>
      <c r="M308" s="56" t="s">
        <v>495</v>
      </c>
      <c r="N308" s="56" t="s">
        <v>277</v>
      </c>
      <c r="O308" s="56" t="s">
        <v>277</v>
      </c>
      <c r="P308" s="39">
        <v>448029</v>
      </c>
      <c r="Q308" s="55">
        <v>4480.29</v>
      </c>
      <c r="R308" t="str">
        <f t="shared" si="5"/>
        <v>201701</v>
      </c>
      <c r="S308" s="14">
        <f>Q308</f>
        <v>4480.29</v>
      </c>
    </row>
    <row r="309" spans="1:19">
      <c r="A309" s="56" t="s">
        <v>268</v>
      </c>
      <c r="B309" s="56" t="s">
        <v>269</v>
      </c>
      <c r="C309" s="56" t="s">
        <v>270</v>
      </c>
      <c r="D309" s="56" t="s">
        <v>271</v>
      </c>
      <c r="E309" s="56" t="s">
        <v>271</v>
      </c>
      <c r="F309" s="56" t="s">
        <v>272</v>
      </c>
      <c r="G309" s="56" t="s">
        <v>273</v>
      </c>
      <c r="H309" s="56" t="s">
        <v>274</v>
      </c>
      <c r="I309" s="56" t="s">
        <v>299</v>
      </c>
      <c r="J309" s="56" t="s">
        <v>276</v>
      </c>
      <c r="K309" s="56" t="s">
        <v>277</v>
      </c>
      <c r="L309" s="56" t="s">
        <v>299</v>
      </c>
      <c r="M309" s="56" t="s">
        <v>495</v>
      </c>
      <c r="N309" s="56" t="s">
        <v>277</v>
      </c>
      <c r="O309" s="56" t="s">
        <v>277</v>
      </c>
      <c r="P309" s="39">
        <v>548671</v>
      </c>
      <c r="Q309" s="55">
        <v>5486.71</v>
      </c>
      <c r="R309" t="str">
        <f t="shared" si="5"/>
        <v>201701</v>
      </c>
      <c r="S309" s="14">
        <f>Q309</f>
        <v>5486.71</v>
      </c>
    </row>
    <row r="310" spans="1:19">
      <c r="A310" s="56" t="s">
        <v>268</v>
      </c>
      <c r="B310" s="56" t="s">
        <v>269</v>
      </c>
      <c r="C310" s="56" t="s">
        <v>270</v>
      </c>
      <c r="D310" s="56" t="s">
        <v>271</v>
      </c>
      <c r="E310" s="56" t="s">
        <v>271</v>
      </c>
      <c r="F310" s="56" t="s">
        <v>272</v>
      </c>
      <c r="G310" s="56" t="s">
        <v>273</v>
      </c>
      <c r="H310" s="56" t="s">
        <v>274</v>
      </c>
      <c r="I310" s="56" t="s">
        <v>299</v>
      </c>
      <c r="J310" s="56" t="s">
        <v>276</v>
      </c>
      <c r="K310" s="56" t="s">
        <v>277</v>
      </c>
      <c r="L310" s="56" t="s">
        <v>299</v>
      </c>
      <c r="M310" s="56" t="s">
        <v>495</v>
      </c>
      <c r="N310" s="56" t="s">
        <v>277</v>
      </c>
      <c r="O310" s="56" t="s">
        <v>277</v>
      </c>
      <c r="P310" s="39">
        <v>44531</v>
      </c>
      <c r="Q310" s="55">
        <v>445.31</v>
      </c>
      <c r="R310" t="str">
        <f t="shared" si="5"/>
        <v>201701</v>
      </c>
      <c r="S310" s="14">
        <f>Q310</f>
        <v>445.31</v>
      </c>
    </row>
    <row r="311" spans="1:19">
      <c r="A311" s="56" t="s">
        <v>268</v>
      </c>
      <c r="B311" s="56" t="s">
        <v>269</v>
      </c>
      <c r="C311" s="56" t="s">
        <v>270</v>
      </c>
      <c r="D311" s="56" t="s">
        <v>271</v>
      </c>
      <c r="E311" s="56" t="s">
        <v>271</v>
      </c>
      <c r="F311" s="56" t="s">
        <v>272</v>
      </c>
      <c r="G311" s="56" t="s">
        <v>273</v>
      </c>
      <c r="H311" s="56" t="s">
        <v>274</v>
      </c>
      <c r="I311" s="56" t="s">
        <v>299</v>
      </c>
      <c r="J311" s="56" t="s">
        <v>276</v>
      </c>
      <c r="K311" s="56" t="s">
        <v>277</v>
      </c>
      <c r="L311" s="56" t="s">
        <v>299</v>
      </c>
      <c r="M311" s="56" t="s">
        <v>495</v>
      </c>
      <c r="N311" s="56" t="s">
        <v>279</v>
      </c>
      <c r="O311" s="56" t="s">
        <v>277</v>
      </c>
      <c r="P311" s="39">
        <v>15000000</v>
      </c>
      <c r="Q311" s="52">
        <v>-150000</v>
      </c>
      <c r="R311" t="str">
        <f t="shared" si="5"/>
        <v>201701</v>
      </c>
      <c r="S311" s="14">
        <f>-Q311</f>
        <v>150000</v>
      </c>
    </row>
    <row r="312" spans="1:19">
      <c r="A312" s="56" t="s">
        <v>268</v>
      </c>
      <c r="B312" s="56" t="s">
        <v>269</v>
      </c>
      <c r="C312" s="56" t="s">
        <v>270</v>
      </c>
      <c r="D312" s="56" t="s">
        <v>271</v>
      </c>
      <c r="E312" s="56" t="s">
        <v>271</v>
      </c>
      <c r="F312" s="56" t="s">
        <v>272</v>
      </c>
      <c r="G312" s="56" t="s">
        <v>273</v>
      </c>
      <c r="H312" s="56" t="s">
        <v>274</v>
      </c>
      <c r="I312" s="56" t="s">
        <v>300</v>
      </c>
      <c r="J312" s="56" t="s">
        <v>276</v>
      </c>
      <c r="K312" s="56" t="s">
        <v>277</v>
      </c>
      <c r="L312" s="56" t="s">
        <v>300</v>
      </c>
      <c r="M312" s="56" t="s">
        <v>496</v>
      </c>
      <c r="N312" s="56" t="s">
        <v>277</v>
      </c>
      <c r="O312" s="56" t="s">
        <v>277</v>
      </c>
      <c r="P312" s="39">
        <v>1322038</v>
      </c>
      <c r="Q312" s="55">
        <v>13220.38</v>
      </c>
      <c r="R312" t="str">
        <f t="shared" si="5"/>
        <v>201702</v>
      </c>
      <c r="S312" s="14">
        <f>Q312</f>
        <v>13220.38</v>
      </c>
    </row>
    <row r="313" spans="1:19">
      <c r="A313" s="56" t="s">
        <v>268</v>
      </c>
      <c r="B313" s="56" t="s">
        <v>269</v>
      </c>
      <c r="C313" s="56" t="s">
        <v>270</v>
      </c>
      <c r="D313" s="56" t="s">
        <v>271</v>
      </c>
      <c r="E313" s="56" t="s">
        <v>271</v>
      </c>
      <c r="F313" s="56" t="s">
        <v>272</v>
      </c>
      <c r="G313" s="56" t="s">
        <v>273</v>
      </c>
      <c r="H313" s="56" t="s">
        <v>274</v>
      </c>
      <c r="I313" s="56" t="s">
        <v>300</v>
      </c>
      <c r="J313" s="56" t="s">
        <v>276</v>
      </c>
      <c r="K313" s="56" t="s">
        <v>277</v>
      </c>
      <c r="L313" s="56" t="s">
        <v>300</v>
      </c>
      <c r="M313" s="56" t="s">
        <v>496</v>
      </c>
      <c r="N313" s="56" t="s">
        <v>277</v>
      </c>
      <c r="O313" s="56" t="s">
        <v>277</v>
      </c>
      <c r="P313" s="39">
        <v>96300000</v>
      </c>
      <c r="Q313" s="52">
        <v>963000</v>
      </c>
      <c r="R313" t="str">
        <f t="shared" si="5"/>
        <v>201702</v>
      </c>
      <c r="S313" s="14">
        <f>Q313</f>
        <v>963000</v>
      </c>
    </row>
    <row r="314" spans="1:19">
      <c r="A314" s="56" t="s">
        <v>268</v>
      </c>
      <c r="B314" s="56" t="s">
        <v>269</v>
      </c>
      <c r="C314" s="56" t="s">
        <v>270</v>
      </c>
      <c r="D314" s="56" t="s">
        <v>271</v>
      </c>
      <c r="E314" s="56" t="s">
        <v>271</v>
      </c>
      <c r="F314" s="56" t="s">
        <v>272</v>
      </c>
      <c r="G314" s="56" t="s">
        <v>273</v>
      </c>
      <c r="H314" s="56" t="s">
        <v>274</v>
      </c>
      <c r="I314" s="56" t="s">
        <v>300</v>
      </c>
      <c r="J314" s="56" t="s">
        <v>276</v>
      </c>
      <c r="K314" s="56" t="s">
        <v>277</v>
      </c>
      <c r="L314" s="56" t="s">
        <v>300</v>
      </c>
      <c r="M314" s="56" t="s">
        <v>496</v>
      </c>
      <c r="N314" s="56" t="s">
        <v>277</v>
      </c>
      <c r="O314" s="56" t="s">
        <v>277</v>
      </c>
      <c r="P314" s="39">
        <v>100000000</v>
      </c>
      <c r="Q314" s="52">
        <v>1000000</v>
      </c>
      <c r="R314" t="str">
        <f t="shared" si="5"/>
        <v>201702</v>
      </c>
      <c r="S314" s="14">
        <f>Q314</f>
        <v>1000000</v>
      </c>
    </row>
    <row r="315" spans="1:19">
      <c r="A315" s="56" t="s">
        <v>268</v>
      </c>
      <c r="B315" s="56" t="s">
        <v>269</v>
      </c>
      <c r="C315" s="56" t="s">
        <v>270</v>
      </c>
      <c r="D315" s="56" t="s">
        <v>271</v>
      </c>
      <c r="E315" s="56" t="s">
        <v>271</v>
      </c>
      <c r="F315" s="56" t="s">
        <v>272</v>
      </c>
      <c r="G315" s="56" t="s">
        <v>273</v>
      </c>
      <c r="H315" s="56" t="s">
        <v>274</v>
      </c>
      <c r="I315" s="56" t="s">
        <v>300</v>
      </c>
      <c r="J315" s="56" t="s">
        <v>276</v>
      </c>
      <c r="K315" s="56" t="s">
        <v>277</v>
      </c>
      <c r="L315" s="56" t="s">
        <v>300</v>
      </c>
      <c r="M315" s="56" t="s">
        <v>496</v>
      </c>
      <c r="N315" s="56" t="s">
        <v>279</v>
      </c>
      <c r="O315" s="56" t="s">
        <v>277</v>
      </c>
      <c r="P315" s="39">
        <v>1339669</v>
      </c>
      <c r="Q315" s="55">
        <v>-13396.69</v>
      </c>
      <c r="R315" t="str">
        <f t="shared" si="5"/>
        <v>201702</v>
      </c>
      <c r="S315" s="14">
        <f>-Q315</f>
        <v>13396.69</v>
      </c>
    </row>
    <row r="316" spans="1:19">
      <c r="A316" s="56" t="s">
        <v>268</v>
      </c>
      <c r="B316" s="56" t="s">
        <v>269</v>
      </c>
      <c r="C316" s="56" t="s">
        <v>270</v>
      </c>
      <c r="D316" s="56" t="s">
        <v>271</v>
      </c>
      <c r="E316" s="56" t="s">
        <v>271</v>
      </c>
      <c r="F316" s="56" t="s">
        <v>272</v>
      </c>
      <c r="G316" s="56" t="s">
        <v>273</v>
      </c>
      <c r="H316" s="56" t="s">
        <v>274</v>
      </c>
      <c r="I316" s="56" t="s">
        <v>300</v>
      </c>
      <c r="J316" s="56" t="s">
        <v>276</v>
      </c>
      <c r="K316" s="56" t="s">
        <v>277</v>
      </c>
      <c r="L316" s="56" t="s">
        <v>300</v>
      </c>
      <c r="M316" s="56" t="s">
        <v>496</v>
      </c>
      <c r="N316" s="56" t="s">
        <v>279</v>
      </c>
      <c r="O316" s="56" t="s">
        <v>277</v>
      </c>
      <c r="P316" s="39">
        <v>15000000</v>
      </c>
      <c r="Q316" s="52">
        <v>-150000</v>
      </c>
      <c r="R316" t="str">
        <f t="shared" si="5"/>
        <v>201702</v>
      </c>
      <c r="S316" s="14">
        <f>-Q316</f>
        <v>150000</v>
      </c>
    </row>
    <row r="317" spans="1:19">
      <c r="A317" s="56" t="s">
        <v>268</v>
      </c>
      <c r="B317" s="56" t="s">
        <v>269</v>
      </c>
      <c r="C317" s="56" t="s">
        <v>270</v>
      </c>
      <c r="D317" s="56" t="s">
        <v>271</v>
      </c>
      <c r="E317" s="56" t="s">
        <v>271</v>
      </c>
      <c r="F317" s="56" t="s">
        <v>272</v>
      </c>
      <c r="G317" s="56" t="s">
        <v>273</v>
      </c>
      <c r="H317" s="56" t="s">
        <v>274</v>
      </c>
      <c r="I317" s="56" t="s">
        <v>300</v>
      </c>
      <c r="J317" s="56" t="s">
        <v>276</v>
      </c>
      <c r="K317" s="56" t="s">
        <v>277</v>
      </c>
      <c r="L317" s="56" t="s">
        <v>300</v>
      </c>
      <c r="M317" s="56" t="s">
        <v>496</v>
      </c>
      <c r="N317" s="56" t="s">
        <v>279</v>
      </c>
      <c r="O317" s="56" t="s">
        <v>277</v>
      </c>
      <c r="P317" s="39">
        <v>100000000</v>
      </c>
      <c r="Q317" s="52">
        <v>-1000000</v>
      </c>
      <c r="R317" t="str">
        <f t="shared" si="5"/>
        <v>201702</v>
      </c>
      <c r="S317" s="14">
        <f>-Q317</f>
        <v>1000000</v>
      </c>
    </row>
    <row r="318" spans="1:19">
      <c r="A318" s="56" t="s">
        <v>268</v>
      </c>
      <c r="B318" s="56" t="s">
        <v>269</v>
      </c>
      <c r="C318" s="56" t="s">
        <v>270</v>
      </c>
      <c r="D318" s="56" t="s">
        <v>271</v>
      </c>
      <c r="E318" s="56" t="s">
        <v>271</v>
      </c>
      <c r="F318" s="56" t="s">
        <v>272</v>
      </c>
      <c r="G318" s="56" t="s">
        <v>273</v>
      </c>
      <c r="H318" s="56" t="s">
        <v>274</v>
      </c>
      <c r="I318" s="56" t="s">
        <v>301</v>
      </c>
      <c r="J318" s="56" t="s">
        <v>276</v>
      </c>
      <c r="K318" s="56" t="s">
        <v>277</v>
      </c>
      <c r="L318" s="56" t="s">
        <v>301</v>
      </c>
      <c r="M318" s="56" t="s">
        <v>496</v>
      </c>
      <c r="N318" s="56" t="s">
        <v>277</v>
      </c>
      <c r="O318" s="56" t="s">
        <v>277</v>
      </c>
      <c r="P318" s="39">
        <v>50783</v>
      </c>
      <c r="Q318" s="55">
        <v>507.83</v>
      </c>
      <c r="R318" t="str">
        <f t="shared" si="5"/>
        <v>201702</v>
      </c>
      <c r="S318" s="14">
        <f>Q318</f>
        <v>507.83</v>
      </c>
    </row>
    <row r="319" spans="1:19">
      <c r="A319" s="56" t="s">
        <v>268</v>
      </c>
      <c r="B319" s="56" t="s">
        <v>269</v>
      </c>
      <c r="C319" s="56" t="s">
        <v>270</v>
      </c>
      <c r="D319" s="56" t="s">
        <v>271</v>
      </c>
      <c r="E319" s="56" t="s">
        <v>271</v>
      </c>
      <c r="F319" s="56" t="s">
        <v>272</v>
      </c>
      <c r="G319" s="56" t="s">
        <v>273</v>
      </c>
      <c r="H319" s="56" t="s">
        <v>274</v>
      </c>
      <c r="I319" s="56" t="s">
        <v>301</v>
      </c>
      <c r="J319" s="56" t="s">
        <v>276</v>
      </c>
      <c r="K319" s="56" t="s">
        <v>277</v>
      </c>
      <c r="L319" s="56" t="s">
        <v>301</v>
      </c>
      <c r="M319" s="56" t="s">
        <v>496</v>
      </c>
      <c r="N319" s="56" t="s">
        <v>279</v>
      </c>
      <c r="O319" s="56" t="s">
        <v>277</v>
      </c>
      <c r="P319" s="39">
        <v>117998</v>
      </c>
      <c r="Q319" s="55">
        <v>-1179.98</v>
      </c>
      <c r="R319" t="str">
        <f t="shared" si="5"/>
        <v>201702</v>
      </c>
      <c r="S319" s="14">
        <f>-Q319</f>
        <v>1179.98</v>
      </c>
    </row>
    <row r="320" spans="1:19">
      <c r="A320" s="56" t="s">
        <v>268</v>
      </c>
      <c r="B320" s="56" t="s">
        <v>269</v>
      </c>
      <c r="C320" s="56" t="s">
        <v>270</v>
      </c>
      <c r="D320" s="56" t="s">
        <v>271</v>
      </c>
      <c r="E320" s="56" t="s">
        <v>271</v>
      </c>
      <c r="F320" s="56" t="s">
        <v>272</v>
      </c>
      <c r="G320" s="56" t="s">
        <v>273</v>
      </c>
      <c r="H320" s="56" t="s">
        <v>274</v>
      </c>
      <c r="I320" s="56" t="s">
        <v>301</v>
      </c>
      <c r="J320" s="56" t="s">
        <v>276</v>
      </c>
      <c r="K320" s="56" t="s">
        <v>277</v>
      </c>
      <c r="L320" s="56" t="s">
        <v>301</v>
      </c>
      <c r="M320" s="56" t="s">
        <v>496</v>
      </c>
      <c r="N320" s="56" t="s">
        <v>279</v>
      </c>
      <c r="O320" s="56" t="s">
        <v>277</v>
      </c>
      <c r="P320" s="39">
        <v>2031162</v>
      </c>
      <c r="Q320" s="55">
        <v>-20311.62</v>
      </c>
      <c r="R320" t="str">
        <f t="shared" si="5"/>
        <v>201702</v>
      </c>
      <c r="S320" s="14">
        <f>-Q320</f>
        <v>20311.62</v>
      </c>
    </row>
    <row r="321" spans="1:19">
      <c r="A321" s="56" t="s">
        <v>268</v>
      </c>
      <c r="B321" s="56" t="s">
        <v>269</v>
      </c>
      <c r="C321" s="56" t="s">
        <v>270</v>
      </c>
      <c r="D321" s="56" t="s">
        <v>271</v>
      </c>
      <c r="E321" s="56" t="s">
        <v>271</v>
      </c>
      <c r="F321" s="56" t="s">
        <v>272</v>
      </c>
      <c r="G321" s="56" t="s">
        <v>273</v>
      </c>
      <c r="H321" s="56" t="s">
        <v>274</v>
      </c>
      <c r="I321" s="56" t="s">
        <v>302</v>
      </c>
      <c r="J321" s="56" t="s">
        <v>276</v>
      </c>
      <c r="K321" s="56" t="s">
        <v>277</v>
      </c>
      <c r="L321" s="56" t="s">
        <v>302</v>
      </c>
      <c r="M321" s="56" t="s">
        <v>496</v>
      </c>
      <c r="N321" s="56" t="s">
        <v>277</v>
      </c>
      <c r="O321" s="56" t="s">
        <v>277</v>
      </c>
      <c r="P321" s="39">
        <v>116531</v>
      </c>
      <c r="Q321" s="55">
        <v>1165.31</v>
      </c>
      <c r="R321" t="str">
        <f t="shared" si="5"/>
        <v>201702</v>
      </c>
      <c r="S321" s="14">
        <f>Q321</f>
        <v>1165.31</v>
      </c>
    </row>
    <row r="322" spans="1:19">
      <c r="A322" s="56" t="s">
        <v>268</v>
      </c>
      <c r="B322" s="56" t="s">
        <v>269</v>
      </c>
      <c r="C322" s="56" t="s">
        <v>270</v>
      </c>
      <c r="D322" s="56" t="s">
        <v>271</v>
      </c>
      <c r="E322" s="56" t="s">
        <v>271</v>
      </c>
      <c r="F322" s="56" t="s">
        <v>272</v>
      </c>
      <c r="G322" s="56" t="s">
        <v>273</v>
      </c>
      <c r="H322" s="56" t="s">
        <v>274</v>
      </c>
      <c r="I322" s="56" t="s">
        <v>303</v>
      </c>
      <c r="J322" s="56" t="s">
        <v>276</v>
      </c>
      <c r="K322" s="56" t="s">
        <v>277</v>
      </c>
      <c r="L322" s="56" t="s">
        <v>303</v>
      </c>
      <c r="M322" s="56" t="s">
        <v>496</v>
      </c>
      <c r="N322" s="56" t="s">
        <v>277</v>
      </c>
      <c r="O322" s="56" t="s">
        <v>277</v>
      </c>
      <c r="P322" s="39">
        <v>126152</v>
      </c>
      <c r="Q322" s="55">
        <v>1261.52</v>
      </c>
      <c r="R322" t="str">
        <f t="shared" si="5"/>
        <v>201702</v>
      </c>
      <c r="S322" s="14">
        <f>Q322</f>
        <v>1261.52</v>
      </c>
    </row>
    <row r="323" spans="1:19">
      <c r="A323" s="56" t="s">
        <v>268</v>
      </c>
      <c r="B323" s="56" t="s">
        <v>269</v>
      </c>
      <c r="C323" s="56" t="s">
        <v>270</v>
      </c>
      <c r="D323" s="56" t="s">
        <v>271</v>
      </c>
      <c r="E323" s="56" t="s">
        <v>271</v>
      </c>
      <c r="F323" s="56" t="s">
        <v>272</v>
      </c>
      <c r="G323" s="56" t="s">
        <v>273</v>
      </c>
      <c r="H323" s="56" t="s">
        <v>274</v>
      </c>
      <c r="I323" s="56" t="s">
        <v>303</v>
      </c>
      <c r="J323" s="56" t="s">
        <v>276</v>
      </c>
      <c r="K323" s="56" t="s">
        <v>277</v>
      </c>
      <c r="L323" s="56" t="s">
        <v>303</v>
      </c>
      <c r="M323" s="56" t="s">
        <v>496</v>
      </c>
      <c r="N323" s="56" t="s">
        <v>277</v>
      </c>
      <c r="O323" s="56" t="s">
        <v>277</v>
      </c>
      <c r="P323" s="39">
        <v>50000000</v>
      </c>
      <c r="Q323" s="52">
        <v>500000</v>
      </c>
      <c r="R323" t="str">
        <f t="shared" ref="R323:R386" si="6">MID(L323,1,6)</f>
        <v>201702</v>
      </c>
      <c r="S323" s="14">
        <f>Q323</f>
        <v>500000</v>
      </c>
    </row>
    <row r="324" spans="1:19">
      <c r="A324" s="56" t="s">
        <v>268</v>
      </c>
      <c r="B324" s="56" t="s">
        <v>269</v>
      </c>
      <c r="C324" s="56" t="s">
        <v>270</v>
      </c>
      <c r="D324" s="56" t="s">
        <v>271</v>
      </c>
      <c r="E324" s="56" t="s">
        <v>271</v>
      </c>
      <c r="F324" s="56" t="s">
        <v>272</v>
      </c>
      <c r="G324" s="56" t="s">
        <v>273</v>
      </c>
      <c r="H324" s="56" t="s">
        <v>274</v>
      </c>
      <c r="I324" s="56" t="s">
        <v>303</v>
      </c>
      <c r="J324" s="56" t="s">
        <v>276</v>
      </c>
      <c r="K324" s="56" t="s">
        <v>277</v>
      </c>
      <c r="L324" s="56" t="s">
        <v>303</v>
      </c>
      <c r="M324" s="56" t="s">
        <v>496</v>
      </c>
      <c r="N324" s="56" t="s">
        <v>279</v>
      </c>
      <c r="O324" s="56" t="s">
        <v>277</v>
      </c>
      <c r="P324" s="39">
        <v>104536</v>
      </c>
      <c r="Q324" s="55">
        <v>-1045.3599999999999</v>
      </c>
      <c r="R324" t="str">
        <f t="shared" si="6"/>
        <v>201702</v>
      </c>
      <c r="S324" s="14">
        <f>-Q324</f>
        <v>1045.3599999999999</v>
      </c>
    </row>
    <row r="325" spans="1:19">
      <c r="A325" s="56" t="s">
        <v>268</v>
      </c>
      <c r="B325" s="56" t="s">
        <v>269</v>
      </c>
      <c r="C325" s="56" t="s">
        <v>270</v>
      </c>
      <c r="D325" s="56" t="s">
        <v>271</v>
      </c>
      <c r="E325" s="56" t="s">
        <v>271</v>
      </c>
      <c r="F325" s="56" t="s">
        <v>272</v>
      </c>
      <c r="G325" s="56" t="s">
        <v>273</v>
      </c>
      <c r="H325" s="56" t="s">
        <v>274</v>
      </c>
      <c r="I325" s="56" t="s">
        <v>303</v>
      </c>
      <c r="J325" s="56" t="s">
        <v>276</v>
      </c>
      <c r="K325" s="56" t="s">
        <v>277</v>
      </c>
      <c r="L325" s="56" t="s">
        <v>303</v>
      </c>
      <c r="M325" s="56" t="s">
        <v>496</v>
      </c>
      <c r="N325" s="56" t="s">
        <v>277</v>
      </c>
      <c r="O325" s="56" t="s">
        <v>277</v>
      </c>
      <c r="P325" s="39">
        <v>365852</v>
      </c>
      <c r="Q325" s="55">
        <v>3658.52</v>
      </c>
      <c r="R325" t="str">
        <f t="shared" si="6"/>
        <v>201702</v>
      </c>
      <c r="S325" s="14">
        <f>Q325</f>
        <v>3658.52</v>
      </c>
    </row>
    <row r="326" spans="1:19">
      <c r="A326" s="56" t="s">
        <v>268</v>
      </c>
      <c r="B326" s="56" t="s">
        <v>269</v>
      </c>
      <c r="C326" s="56" t="s">
        <v>270</v>
      </c>
      <c r="D326" s="56" t="s">
        <v>271</v>
      </c>
      <c r="E326" s="56" t="s">
        <v>271</v>
      </c>
      <c r="F326" s="56" t="s">
        <v>272</v>
      </c>
      <c r="G326" s="56" t="s">
        <v>273</v>
      </c>
      <c r="H326" s="56" t="s">
        <v>274</v>
      </c>
      <c r="I326" s="56" t="s">
        <v>303</v>
      </c>
      <c r="J326" s="56" t="s">
        <v>276</v>
      </c>
      <c r="K326" s="56" t="s">
        <v>277</v>
      </c>
      <c r="L326" s="56" t="s">
        <v>303</v>
      </c>
      <c r="M326" s="56" t="s">
        <v>496</v>
      </c>
      <c r="N326" s="56" t="s">
        <v>279</v>
      </c>
      <c r="O326" s="56" t="s">
        <v>277</v>
      </c>
      <c r="P326" s="39">
        <v>15034745</v>
      </c>
      <c r="Q326" s="52">
        <v>-150347.45000000001</v>
      </c>
      <c r="R326" t="str">
        <f t="shared" si="6"/>
        <v>201702</v>
      </c>
      <c r="S326" s="14">
        <f>-Q326</f>
        <v>150347.45000000001</v>
      </c>
    </row>
    <row r="327" spans="1:19">
      <c r="A327" s="56" t="s">
        <v>268</v>
      </c>
      <c r="B327" s="56" t="s">
        <v>269</v>
      </c>
      <c r="C327" s="56" t="s">
        <v>270</v>
      </c>
      <c r="D327" s="56" t="s">
        <v>271</v>
      </c>
      <c r="E327" s="56" t="s">
        <v>271</v>
      </c>
      <c r="F327" s="56" t="s">
        <v>272</v>
      </c>
      <c r="G327" s="56" t="s">
        <v>273</v>
      </c>
      <c r="H327" s="56" t="s">
        <v>274</v>
      </c>
      <c r="I327" s="56" t="s">
        <v>305</v>
      </c>
      <c r="J327" s="56" t="s">
        <v>276</v>
      </c>
      <c r="K327" s="56" t="s">
        <v>277</v>
      </c>
      <c r="L327" s="56" t="s">
        <v>305</v>
      </c>
      <c r="M327" s="56" t="s">
        <v>496</v>
      </c>
      <c r="N327" s="56" t="s">
        <v>277</v>
      </c>
      <c r="O327" s="56" t="s">
        <v>277</v>
      </c>
      <c r="P327" s="39">
        <v>51388</v>
      </c>
      <c r="Q327" s="55">
        <v>513.88</v>
      </c>
      <c r="R327" t="str">
        <f t="shared" si="6"/>
        <v>201702</v>
      </c>
      <c r="S327" s="14">
        <f>Q327</f>
        <v>513.88</v>
      </c>
    </row>
    <row r="328" spans="1:19">
      <c r="A328" s="56" t="s">
        <v>268</v>
      </c>
      <c r="B328" s="56" t="s">
        <v>269</v>
      </c>
      <c r="C328" s="56" t="s">
        <v>270</v>
      </c>
      <c r="D328" s="56" t="s">
        <v>271</v>
      </c>
      <c r="E328" s="56" t="s">
        <v>271</v>
      </c>
      <c r="F328" s="56" t="s">
        <v>272</v>
      </c>
      <c r="G328" s="56" t="s">
        <v>273</v>
      </c>
      <c r="H328" s="56" t="s">
        <v>274</v>
      </c>
      <c r="I328" s="56" t="s">
        <v>305</v>
      </c>
      <c r="J328" s="56" t="s">
        <v>276</v>
      </c>
      <c r="K328" s="56" t="s">
        <v>277</v>
      </c>
      <c r="L328" s="56" t="s">
        <v>305</v>
      </c>
      <c r="M328" s="56" t="s">
        <v>496</v>
      </c>
      <c r="N328" s="56" t="s">
        <v>279</v>
      </c>
      <c r="O328" s="56" t="s">
        <v>277</v>
      </c>
      <c r="P328" s="39">
        <v>14972336</v>
      </c>
      <c r="Q328" s="52">
        <v>-149723.35999999999</v>
      </c>
      <c r="R328" t="str">
        <f t="shared" si="6"/>
        <v>201702</v>
      </c>
      <c r="S328" s="14">
        <f>-Q328</f>
        <v>149723.35999999999</v>
      </c>
    </row>
    <row r="329" spans="1:19">
      <c r="A329" s="56" t="s">
        <v>268</v>
      </c>
      <c r="B329" s="56" t="s">
        <v>269</v>
      </c>
      <c r="C329" s="56" t="s">
        <v>270</v>
      </c>
      <c r="D329" s="56" t="s">
        <v>271</v>
      </c>
      <c r="E329" s="56" t="s">
        <v>271</v>
      </c>
      <c r="F329" s="56" t="s">
        <v>272</v>
      </c>
      <c r="G329" s="56" t="s">
        <v>273</v>
      </c>
      <c r="H329" s="56" t="s">
        <v>274</v>
      </c>
      <c r="I329" s="56" t="s">
        <v>306</v>
      </c>
      <c r="J329" s="56" t="s">
        <v>276</v>
      </c>
      <c r="K329" s="56" t="s">
        <v>277</v>
      </c>
      <c r="L329" s="56" t="s">
        <v>306</v>
      </c>
      <c r="M329" s="56" t="s">
        <v>496</v>
      </c>
      <c r="N329" s="56" t="s">
        <v>277</v>
      </c>
      <c r="O329" s="56" t="s">
        <v>277</v>
      </c>
      <c r="P329" s="39">
        <v>249575</v>
      </c>
      <c r="Q329" s="55">
        <v>2495.75</v>
      </c>
      <c r="R329" t="str">
        <f t="shared" si="6"/>
        <v>201702</v>
      </c>
      <c r="S329" s="14">
        <f>Q329</f>
        <v>2495.75</v>
      </c>
    </row>
    <row r="330" spans="1:19">
      <c r="A330" s="56" t="s">
        <v>268</v>
      </c>
      <c r="B330" s="56" t="s">
        <v>269</v>
      </c>
      <c r="C330" s="56" t="s">
        <v>270</v>
      </c>
      <c r="D330" s="56" t="s">
        <v>271</v>
      </c>
      <c r="E330" s="56" t="s">
        <v>271</v>
      </c>
      <c r="F330" s="56" t="s">
        <v>272</v>
      </c>
      <c r="G330" s="56" t="s">
        <v>273</v>
      </c>
      <c r="H330" s="56" t="s">
        <v>274</v>
      </c>
      <c r="I330" s="56" t="s">
        <v>306</v>
      </c>
      <c r="J330" s="56" t="s">
        <v>276</v>
      </c>
      <c r="K330" s="56" t="s">
        <v>277</v>
      </c>
      <c r="L330" s="56" t="s">
        <v>306</v>
      </c>
      <c r="M330" s="56" t="s">
        <v>496</v>
      </c>
      <c r="N330" s="56" t="s">
        <v>277</v>
      </c>
      <c r="O330" s="56" t="s">
        <v>277</v>
      </c>
      <c r="P330" s="39">
        <v>100000000</v>
      </c>
      <c r="Q330" s="52">
        <v>1000000</v>
      </c>
      <c r="R330" t="str">
        <f t="shared" si="6"/>
        <v>201702</v>
      </c>
      <c r="S330" s="14">
        <f>Q330</f>
        <v>1000000</v>
      </c>
    </row>
    <row r="331" spans="1:19">
      <c r="A331" s="56" t="s">
        <v>268</v>
      </c>
      <c r="B331" s="56" t="s">
        <v>269</v>
      </c>
      <c r="C331" s="56" t="s">
        <v>270</v>
      </c>
      <c r="D331" s="56" t="s">
        <v>271</v>
      </c>
      <c r="E331" s="56" t="s">
        <v>271</v>
      </c>
      <c r="F331" s="56" t="s">
        <v>272</v>
      </c>
      <c r="G331" s="56" t="s">
        <v>273</v>
      </c>
      <c r="H331" s="56" t="s">
        <v>274</v>
      </c>
      <c r="I331" s="56" t="s">
        <v>307</v>
      </c>
      <c r="J331" s="56" t="s">
        <v>276</v>
      </c>
      <c r="K331" s="56" t="s">
        <v>277</v>
      </c>
      <c r="L331" s="56" t="s">
        <v>307</v>
      </c>
      <c r="M331" s="56" t="s">
        <v>496</v>
      </c>
      <c r="N331" s="56" t="s">
        <v>277</v>
      </c>
      <c r="O331" s="56" t="s">
        <v>277</v>
      </c>
      <c r="P331" s="39">
        <v>5424</v>
      </c>
      <c r="Q331" s="55">
        <v>54.24</v>
      </c>
      <c r="R331" t="str">
        <f t="shared" si="6"/>
        <v>201702</v>
      </c>
      <c r="S331" s="14">
        <f>Q331</f>
        <v>54.24</v>
      </c>
    </row>
    <row r="332" spans="1:19">
      <c r="A332" s="56" t="s">
        <v>268</v>
      </c>
      <c r="B332" s="56" t="s">
        <v>269</v>
      </c>
      <c r="C332" s="56" t="s">
        <v>270</v>
      </c>
      <c r="D332" s="56" t="s">
        <v>271</v>
      </c>
      <c r="E332" s="56" t="s">
        <v>271</v>
      </c>
      <c r="F332" s="56" t="s">
        <v>272</v>
      </c>
      <c r="G332" s="56" t="s">
        <v>273</v>
      </c>
      <c r="H332" s="56" t="s">
        <v>274</v>
      </c>
      <c r="I332" s="56" t="s">
        <v>307</v>
      </c>
      <c r="J332" s="56" t="s">
        <v>276</v>
      </c>
      <c r="K332" s="56" t="s">
        <v>277</v>
      </c>
      <c r="L332" s="56" t="s">
        <v>307</v>
      </c>
      <c r="M332" s="56" t="s">
        <v>496</v>
      </c>
      <c r="N332" s="56" t="s">
        <v>279</v>
      </c>
      <c r="O332" s="56" t="s">
        <v>277</v>
      </c>
      <c r="P332" s="39">
        <v>248343</v>
      </c>
      <c r="Q332" s="55">
        <v>-2483.4299999999998</v>
      </c>
      <c r="R332" t="str">
        <f t="shared" si="6"/>
        <v>201702</v>
      </c>
      <c r="S332" s="14">
        <f>-Q332</f>
        <v>2483.4299999999998</v>
      </c>
    </row>
    <row r="333" spans="1:19">
      <c r="A333" s="56" t="s">
        <v>268</v>
      </c>
      <c r="B333" s="56" t="s">
        <v>269</v>
      </c>
      <c r="C333" s="56" t="s">
        <v>270</v>
      </c>
      <c r="D333" s="56" t="s">
        <v>271</v>
      </c>
      <c r="E333" s="56" t="s">
        <v>271</v>
      </c>
      <c r="F333" s="56" t="s">
        <v>272</v>
      </c>
      <c r="G333" s="56" t="s">
        <v>273</v>
      </c>
      <c r="H333" s="56" t="s">
        <v>274</v>
      </c>
      <c r="I333" s="56" t="s">
        <v>307</v>
      </c>
      <c r="J333" s="56" t="s">
        <v>276</v>
      </c>
      <c r="K333" s="56" t="s">
        <v>277</v>
      </c>
      <c r="L333" s="56" t="s">
        <v>307</v>
      </c>
      <c r="M333" s="56" t="s">
        <v>496</v>
      </c>
      <c r="N333" s="56" t="s">
        <v>279</v>
      </c>
      <c r="O333" s="56" t="s">
        <v>277</v>
      </c>
      <c r="P333" s="39">
        <v>9849371</v>
      </c>
      <c r="Q333" s="52">
        <v>-98493.71</v>
      </c>
      <c r="R333" t="str">
        <f t="shared" si="6"/>
        <v>201702</v>
      </c>
      <c r="S333" s="14">
        <f>-Q333</f>
        <v>98493.71</v>
      </c>
    </row>
    <row r="334" spans="1:19">
      <c r="A334" s="56" t="s">
        <v>268</v>
      </c>
      <c r="B334" s="56" t="s">
        <v>269</v>
      </c>
      <c r="C334" s="56" t="s">
        <v>270</v>
      </c>
      <c r="D334" s="56" t="s">
        <v>271</v>
      </c>
      <c r="E334" s="56" t="s">
        <v>271</v>
      </c>
      <c r="F334" s="56" t="s">
        <v>272</v>
      </c>
      <c r="G334" s="56" t="s">
        <v>273</v>
      </c>
      <c r="H334" s="56" t="s">
        <v>274</v>
      </c>
      <c r="I334" s="56" t="s">
        <v>308</v>
      </c>
      <c r="J334" s="56" t="s">
        <v>276</v>
      </c>
      <c r="K334" s="56" t="s">
        <v>277</v>
      </c>
      <c r="L334" s="56" t="s">
        <v>308</v>
      </c>
      <c r="M334" s="56" t="s">
        <v>496</v>
      </c>
      <c r="N334" s="56" t="s">
        <v>277</v>
      </c>
      <c r="O334" s="56" t="s">
        <v>277</v>
      </c>
      <c r="P334" s="39">
        <v>176710</v>
      </c>
      <c r="Q334" s="55">
        <v>1767.1</v>
      </c>
      <c r="R334" t="str">
        <f t="shared" si="6"/>
        <v>201702</v>
      </c>
      <c r="S334" s="14">
        <f>Q334</f>
        <v>1767.1</v>
      </c>
    </row>
    <row r="335" spans="1:19">
      <c r="A335" s="56" t="s">
        <v>268</v>
      </c>
      <c r="B335" s="56" t="s">
        <v>269</v>
      </c>
      <c r="C335" s="56" t="s">
        <v>270</v>
      </c>
      <c r="D335" s="56" t="s">
        <v>271</v>
      </c>
      <c r="E335" s="56" t="s">
        <v>271</v>
      </c>
      <c r="F335" s="56" t="s">
        <v>272</v>
      </c>
      <c r="G335" s="56" t="s">
        <v>273</v>
      </c>
      <c r="H335" s="56" t="s">
        <v>274</v>
      </c>
      <c r="I335" s="56" t="s">
        <v>308</v>
      </c>
      <c r="J335" s="56" t="s">
        <v>276</v>
      </c>
      <c r="K335" s="56" t="s">
        <v>277</v>
      </c>
      <c r="L335" s="56" t="s">
        <v>308</v>
      </c>
      <c r="M335" s="56" t="s">
        <v>496</v>
      </c>
      <c r="N335" s="56" t="s">
        <v>279</v>
      </c>
      <c r="O335" s="56" t="s">
        <v>277</v>
      </c>
      <c r="P335" s="39">
        <v>20384720</v>
      </c>
      <c r="Q335" s="52">
        <v>-203847.2</v>
      </c>
      <c r="R335" t="str">
        <f t="shared" si="6"/>
        <v>201702</v>
      </c>
      <c r="S335" s="14">
        <f>-Q335</f>
        <v>203847.2</v>
      </c>
    </row>
    <row r="336" spans="1:19">
      <c r="A336" s="56" t="s">
        <v>268</v>
      </c>
      <c r="B336" s="56" t="s">
        <v>269</v>
      </c>
      <c r="C336" s="56" t="s">
        <v>270</v>
      </c>
      <c r="D336" s="56" t="s">
        <v>271</v>
      </c>
      <c r="E336" s="56" t="s">
        <v>271</v>
      </c>
      <c r="F336" s="56" t="s">
        <v>272</v>
      </c>
      <c r="G336" s="56" t="s">
        <v>273</v>
      </c>
      <c r="H336" s="56" t="s">
        <v>274</v>
      </c>
      <c r="I336" s="56" t="s">
        <v>308</v>
      </c>
      <c r="J336" s="56" t="s">
        <v>276</v>
      </c>
      <c r="K336" s="56" t="s">
        <v>277</v>
      </c>
      <c r="L336" s="56" t="s">
        <v>308</v>
      </c>
      <c r="M336" s="56" t="s">
        <v>496</v>
      </c>
      <c r="N336" s="56" t="s">
        <v>279</v>
      </c>
      <c r="O336" s="56" t="s">
        <v>277</v>
      </c>
      <c r="P336" s="39">
        <v>50032644</v>
      </c>
      <c r="Q336" s="52">
        <v>-500326.44</v>
      </c>
      <c r="R336" t="str">
        <f t="shared" si="6"/>
        <v>201702</v>
      </c>
      <c r="S336" s="14">
        <f>-Q336</f>
        <v>500326.44</v>
      </c>
    </row>
    <row r="337" spans="1:19">
      <c r="A337" s="56" t="s">
        <v>268</v>
      </c>
      <c r="B337" s="56" t="s">
        <v>269</v>
      </c>
      <c r="C337" s="56" t="s">
        <v>270</v>
      </c>
      <c r="D337" s="56" t="s">
        <v>271</v>
      </c>
      <c r="E337" s="56" t="s">
        <v>271</v>
      </c>
      <c r="F337" s="56" t="s">
        <v>272</v>
      </c>
      <c r="G337" s="56" t="s">
        <v>273</v>
      </c>
      <c r="H337" s="56" t="s">
        <v>274</v>
      </c>
      <c r="I337" s="56" t="s">
        <v>309</v>
      </c>
      <c r="J337" s="56" t="s">
        <v>276</v>
      </c>
      <c r="K337" s="56" t="s">
        <v>277</v>
      </c>
      <c r="L337" s="56" t="s">
        <v>309</v>
      </c>
      <c r="M337" s="56" t="s">
        <v>496</v>
      </c>
      <c r="N337" s="56" t="s">
        <v>279</v>
      </c>
      <c r="O337" s="56" t="s">
        <v>277</v>
      </c>
      <c r="P337" s="39">
        <v>2060591</v>
      </c>
      <c r="Q337" s="55">
        <v>-20605.91</v>
      </c>
      <c r="R337" t="str">
        <f t="shared" si="6"/>
        <v>201702</v>
      </c>
      <c r="S337" s="14">
        <f>-Q337</f>
        <v>20605.91</v>
      </c>
    </row>
    <row r="338" spans="1:19">
      <c r="A338" s="56" t="s">
        <v>268</v>
      </c>
      <c r="B338" s="56" t="s">
        <v>269</v>
      </c>
      <c r="C338" s="56" t="s">
        <v>270</v>
      </c>
      <c r="D338" s="56" t="s">
        <v>271</v>
      </c>
      <c r="E338" s="56" t="s">
        <v>271</v>
      </c>
      <c r="F338" s="56" t="s">
        <v>272</v>
      </c>
      <c r="G338" s="56" t="s">
        <v>273</v>
      </c>
      <c r="H338" s="56" t="s">
        <v>274</v>
      </c>
      <c r="I338" s="56" t="s">
        <v>310</v>
      </c>
      <c r="J338" s="56" t="s">
        <v>276</v>
      </c>
      <c r="K338" s="56" t="s">
        <v>277</v>
      </c>
      <c r="L338" s="56" t="s">
        <v>310</v>
      </c>
      <c r="M338" s="56" t="s">
        <v>496</v>
      </c>
      <c r="N338" s="56" t="s">
        <v>277</v>
      </c>
      <c r="O338" s="56" t="s">
        <v>277</v>
      </c>
      <c r="P338" s="39">
        <v>350323</v>
      </c>
      <c r="Q338" s="55">
        <v>3503.23</v>
      </c>
      <c r="R338" t="str">
        <f t="shared" si="6"/>
        <v>201702</v>
      </c>
      <c r="S338" s="14">
        <f>Q338</f>
        <v>3503.23</v>
      </c>
    </row>
    <row r="339" spans="1:19">
      <c r="A339" s="56" t="s">
        <v>268</v>
      </c>
      <c r="B339" s="56" t="s">
        <v>269</v>
      </c>
      <c r="C339" s="56" t="s">
        <v>270</v>
      </c>
      <c r="D339" s="56" t="s">
        <v>271</v>
      </c>
      <c r="E339" s="56" t="s">
        <v>271</v>
      </c>
      <c r="F339" s="56" t="s">
        <v>272</v>
      </c>
      <c r="G339" s="56" t="s">
        <v>273</v>
      </c>
      <c r="H339" s="56" t="s">
        <v>274</v>
      </c>
      <c r="I339" s="56" t="s">
        <v>310</v>
      </c>
      <c r="J339" s="56" t="s">
        <v>276</v>
      </c>
      <c r="K339" s="56" t="s">
        <v>277</v>
      </c>
      <c r="L339" s="56" t="s">
        <v>310</v>
      </c>
      <c r="M339" s="56" t="s">
        <v>496</v>
      </c>
      <c r="N339" s="56" t="s">
        <v>279</v>
      </c>
      <c r="O339" s="56" t="s">
        <v>277</v>
      </c>
      <c r="P339" s="39">
        <v>1053112</v>
      </c>
      <c r="Q339" s="55">
        <v>-10531.12</v>
      </c>
      <c r="R339" t="str">
        <f t="shared" si="6"/>
        <v>201702</v>
      </c>
      <c r="S339" s="14">
        <f>-Q339</f>
        <v>10531.12</v>
      </c>
    </row>
    <row r="340" spans="1:19">
      <c r="A340" s="56" t="s">
        <v>268</v>
      </c>
      <c r="B340" s="56" t="s">
        <v>269</v>
      </c>
      <c r="C340" s="56" t="s">
        <v>270</v>
      </c>
      <c r="D340" s="56" t="s">
        <v>271</v>
      </c>
      <c r="E340" s="56" t="s">
        <v>271</v>
      </c>
      <c r="F340" s="56" t="s">
        <v>272</v>
      </c>
      <c r="G340" s="56" t="s">
        <v>273</v>
      </c>
      <c r="H340" s="56" t="s">
        <v>274</v>
      </c>
      <c r="I340" s="56" t="s">
        <v>310</v>
      </c>
      <c r="J340" s="56" t="s">
        <v>276</v>
      </c>
      <c r="K340" s="56" t="s">
        <v>277</v>
      </c>
      <c r="L340" s="56" t="s">
        <v>310</v>
      </c>
      <c r="M340" s="56" t="s">
        <v>496</v>
      </c>
      <c r="N340" s="56" t="s">
        <v>279</v>
      </c>
      <c r="O340" s="56" t="s">
        <v>277</v>
      </c>
      <c r="P340" s="39">
        <v>15023975</v>
      </c>
      <c r="Q340" s="52">
        <v>-150239.75</v>
      </c>
      <c r="R340" t="str">
        <f t="shared" si="6"/>
        <v>201702</v>
      </c>
      <c r="S340" s="14">
        <f>-Q340</f>
        <v>150239.75</v>
      </c>
    </row>
    <row r="341" spans="1:19">
      <c r="A341" s="56" t="s">
        <v>268</v>
      </c>
      <c r="B341" s="56" t="s">
        <v>269</v>
      </c>
      <c r="C341" s="56" t="s">
        <v>270</v>
      </c>
      <c r="D341" s="56" t="s">
        <v>271</v>
      </c>
      <c r="E341" s="56" t="s">
        <v>271</v>
      </c>
      <c r="F341" s="56" t="s">
        <v>272</v>
      </c>
      <c r="G341" s="56" t="s">
        <v>273</v>
      </c>
      <c r="H341" s="56" t="s">
        <v>274</v>
      </c>
      <c r="I341" s="56" t="s">
        <v>311</v>
      </c>
      <c r="J341" s="56" t="s">
        <v>276</v>
      </c>
      <c r="K341" s="56" t="s">
        <v>277</v>
      </c>
      <c r="L341" s="56" t="s">
        <v>311</v>
      </c>
      <c r="M341" s="56" t="s">
        <v>496</v>
      </c>
      <c r="N341" s="56" t="s">
        <v>277</v>
      </c>
      <c r="O341" s="56" t="s">
        <v>277</v>
      </c>
      <c r="P341" s="39">
        <v>476686</v>
      </c>
      <c r="Q341" s="55">
        <v>4766.8599999999997</v>
      </c>
      <c r="R341" t="str">
        <f t="shared" si="6"/>
        <v>201702</v>
      </c>
      <c r="S341" s="14">
        <f>Q341</f>
        <v>4766.8599999999997</v>
      </c>
    </row>
    <row r="342" spans="1:19">
      <c r="A342" s="56" t="s">
        <v>268</v>
      </c>
      <c r="B342" s="56" t="s">
        <v>269</v>
      </c>
      <c r="C342" s="56" t="s">
        <v>270</v>
      </c>
      <c r="D342" s="56" t="s">
        <v>271</v>
      </c>
      <c r="E342" s="56" t="s">
        <v>271</v>
      </c>
      <c r="F342" s="56" t="s">
        <v>272</v>
      </c>
      <c r="G342" s="56" t="s">
        <v>273</v>
      </c>
      <c r="H342" s="56" t="s">
        <v>274</v>
      </c>
      <c r="I342" s="56" t="s">
        <v>311</v>
      </c>
      <c r="J342" s="56" t="s">
        <v>276</v>
      </c>
      <c r="K342" s="56" t="s">
        <v>277</v>
      </c>
      <c r="L342" s="56" t="s">
        <v>311</v>
      </c>
      <c r="M342" s="56" t="s">
        <v>496</v>
      </c>
      <c r="N342" s="56" t="s">
        <v>277</v>
      </c>
      <c r="O342" s="56" t="s">
        <v>277</v>
      </c>
      <c r="P342" s="39">
        <v>44705100</v>
      </c>
      <c r="Q342" s="59">
        <v>447051</v>
      </c>
      <c r="R342" t="str">
        <f t="shared" si="6"/>
        <v>201702</v>
      </c>
      <c r="S342" s="14">
        <f>Q342</f>
        <v>447051</v>
      </c>
    </row>
    <row r="343" spans="1:19">
      <c r="A343" s="56" t="s">
        <v>268</v>
      </c>
      <c r="B343" s="56" t="s">
        <v>269</v>
      </c>
      <c r="C343" s="56" t="s">
        <v>270</v>
      </c>
      <c r="D343" s="56" t="s">
        <v>271</v>
      </c>
      <c r="E343" s="56" t="s">
        <v>271</v>
      </c>
      <c r="F343" s="56" t="s">
        <v>272</v>
      </c>
      <c r="G343" s="56" t="s">
        <v>273</v>
      </c>
      <c r="H343" s="56" t="s">
        <v>274</v>
      </c>
      <c r="I343" s="56" t="s">
        <v>311</v>
      </c>
      <c r="J343" s="56" t="s">
        <v>276</v>
      </c>
      <c r="K343" s="56" t="s">
        <v>277</v>
      </c>
      <c r="L343" s="56" t="s">
        <v>311</v>
      </c>
      <c r="M343" s="56" t="s">
        <v>496</v>
      </c>
      <c r="N343" s="56" t="s">
        <v>277</v>
      </c>
      <c r="O343" s="56" t="s">
        <v>277</v>
      </c>
      <c r="P343" s="39">
        <v>33000188</v>
      </c>
      <c r="Q343" s="59">
        <v>330001.88</v>
      </c>
      <c r="R343" t="str">
        <f t="shared" si="6"/>
        <v>201702</v>
      </c>
      <c r="S343" s="14">
        <f>Q343</f>
        <v>330001.88</v>
      </c>
    </row>
    <row r="344" spans="1:19">
      <c r="A344" s="56" t="s">
        <v>268</v>
      </c>
      <c r="B344" s="56" t="s">
        <v>269</v>
      </c>
      <c r="C344" s="56" t="s">
        <v>270</v>
      </c>
      <c r="D344" s="56" t="s">
        <v>271</v>
      </c>
      <c r="E344" s="56" t="s">
        <v>271</v>
      </c>
      <c r="F344" s="56" t="s">
        <v>272</v>
      </c>
      <c r="G344" s="56" t="s">
        <v>273</v>
      </c>
      <c r="H344" s="56" t="s">
        <v>274</v>
      </c>
      <c r="I344" s="56" t="s">
        <v>311</v>
      </c>
      <c r="J344" s="56" t="s">
        <v>276</v>
      </c>
      <c r="K344" s="56" t="s">
        <v>277</v>
      </c>
      <c r="L344" s="56" t="s">
        <v>311</v>
      </c>
      <c r="M344" s="56" t="s">
        <v>496</v>
      </c>
      <c r="N344" s="56" t="s">
        <v>279</v>
      </c>
      <c r="O344" s="56" t="s">
        <v>277</v>
      </c>
      <c r="P344" s="39">
        <v>61931518</v>
      </c>
      <c r="Q344" s="52">
        <v>-619315.18000000005</v>
      </c>
      <c r="R344" t="str">
        <f t="shared" si="6"/>
        <v>201702</v>
      </c>
      <c r="S344" s="14">
        <f>-Q344</f>
        <v>619315.18000000005</v>
      </c>
    </row>
    <row r="345" spans="1:19">
      <c r="A345" s="56" t="s">
        <v>268</v>
      </c>
      <c r="B345" s="56" t="s">
        <v>269</v>
      </c>
      <c r="C345" s="56" t="s">
        <v>270</v>
      </c>
      <c r="D345" s="56" t="s">
        <v>271</v>
      </c>
      <c r="E345" s="56" t="s">
        <v>271</v>
      </c>
      <c r="F345" s="56" t="s">
        <v>272</v>
      </c>
      <c r="G345" s="56" t="s">
        <v>273</v>
      </c>
      <c r="H345" s="56" t="s">
        <v>274</v>
      </c>
      <c r="I345" s="56" t="s">
        <v>311</v>
      </c>
      <c r="J345" s="56" t="s">
        <v>276</v>
      </c>
      <c r="K345" s="56" t="s">
        <v>277</v>
      </c>
      <c r="L345" s="56" t="s">
        <v>311</v>
      </c>
      <c r="M345" s="56" t="s">
        <v>496</v>
      </c>
      <c r="N345" s="56" t="s">
        <v>279</v>
      </c>
      <c r="O345" s="56" t="s">
        <v>277</v>
      </c>
      <c r="P345" s="39">
        <v>33000188</v>
      </c>
      <c r="Q345" s="52">
        <v>-330001.88</v>
      </c>
      <c r="R345" t="str">
        <f t="shared" si="6"/>
        <v>201702</v>
      </c>
      <c r="S345" s="14">
        <f>-Q345</f>
        <v>330001.88</v>
      </c>
    </row>
    <row r="346" spans="1:19">
      <c r="A346" s="56" t="s">
        <v>268</v>
      </c>
      <c r="B346" s="56" t="s">
        <v>269</v>
      </c>
      <c r="C346" s="56" t="s">
        <v>270</v>
      </c>
      <c r="D346" s="56" t="s">
        <v>271</v>
      </c>
      <c r="E346" s="56" t="s">
        <v>271</v>
      </c>
      <c r="F346" s="56" t="s">
        <v>272</v>
      </c>
      <c r="G346" s="56" t="s">
        <v>273</v>
      </c>
      <c r="H346" s="56" t="s">
        <v>274</v>
      </c>
      <c r="I346" s="56" t="s">
        <v>311</v>
      </c>
      <c r="J346" s="56" t="s">
        <v>276</v>
      </c>
      <c r="K346" s="56" t="s">
        <v>277</v>
      </c>
      <c r="L346" s="56" t="s">
        <v>311</v>
      </c>
      <c r="M346" s="56" t="s">
        <v>496</v>
      </c>
      <c r="N346" s="56" t="s">
        <v>279</v>
      </c>
      <c r="O346" s="56" t="s">
        <v>277</v>
      </c>
      <c r="P346" s="39">
        <v>30244461</v>
      </c>
      <c r="Q346" s="52">
        <v>-302444.61</v>
      </c>
      <c r="R346" t="str">
        <f t="shared" si="6"/>
        <v>201702</v>
      </c>
      <c r="S346" s="14">
        <f>-Q346</f>
        <v>302444.61</v>
      </c>
    </row>
    <row r="347" spans="1:19">
      <c r="A347" s="56" t="s">
        <v>268</v>
      </c>
      <c r="B347" s="56" t="s">
        <v>269</v>
      </c>
      <c r="C347" s="56" t="s">
        <v>270</v>
      </c>
      <c r="D347" s="56" t="s">
        <v>271</v>
      </c>
      <c r="E347" s="56" t="s">
        <v>271</v>
      </c>
      <c r="F347" s="56" t="s">
        <v>272</v>
      </c>
      <c r="G347" s="56" t="s">
        <v>273</v>
      </c>
      <c r="H347" s="56" t="s">
        <v>274</v>
      </c>
      <c r="I347" s="56" t="s">
        <v>312</v>
      </c>
      <c r="J347" s="56" t="s">
        <v>276</v>
      </c>
      <c r="K347" s="56" t="s">
        <v>277</v>
      </c>
      <c r="L347" s="56" t="s">
        <v>312</v>
      </c>
      <c r="M347" s="56" t="s">
        <v>496</v>
      </c>
      <c r="N347" s="56" t="s">
        <v>277</v>
      </c>
      <c r="O347" s="56" t="s">
        <v>277</v>
      </c>
      <c r="P347" s="39">
        <v>3125194</v>
      </c>
      <c r="Q347" s="55">
        <v>31251.94</v>
      </c>
      <c r="R347" t="str">
        <f t="shared" si="6"/>
        <v>201703</v>
      </c>
      <c r="S347" s="14">
        <f>Q347</f>
        <v>31251.94</v>
      </c>
    </row>
    <row r="348" spans="1:19">
      <c r="A348" s="56" t="s">
        <v>268</v>
      </c>
      <c r="B348" s="56" t="s">
        <v>269</v>
      </c>
      <c r="C348" s="56" t="s">
        <v>270</v>
      </c>
      <c r="D348" s="56" t="s">
        <v>271</v>
      </c>
      <c r="E348" s="56" t="s">
        <v>271</v>
      </c>
      <c r="F348" s="56" t="s">
        <v>272</v>
      </c>
      <c r="G348" s="56" t="s">
        <v>273</v>
      </c>
      <c r="H348" s="56" t="s">
        <v>274</v>
      </c>
      <c r="I348" s="56" t="s">
        <v>312</v>
      </c>
      <c r="J348" s="56" t="s">
        <v>276</v>
      </c>
      <c r="K348" s="56" t="s">
        <v>277</v>
      </c>
      <c r="L348" s="56" t="s">
        <v>312</v>
      </c>
      <c r="M348" s="56" t="s">
        <v>496</v>
      </c>
      <c r="N348" s="56" t="s">
        <v>277</v>
      </c>
      <c r="O348" s="56" t="s">
        <v>277</v>
      </c>
      <c r="P348" s="39">
        <v>2838430</v>
      </c>
      <c r="Q348" s="55">
        <v>28384.3</v>
      </c>
      <c r="R348" t="str">
        <f t="shared" si="6"/>
        <v>201703</v>
      </c>
      <c r="S348" s="14">
        <f>Q348</f>
        <v>28384.3</v>
      </c>
    </row>
    <row r="349" spans="1:19">
      <c r="A349" s="56" t="s">
        <v>268</v>
      </c>
      <c r="B349" s="56" t="s">
        <v>269</v>
      </c>
      <c r="C349" s="56" t="s">
        <v>270</v>
      </c>
      <c r="D349" s="56" t="s">
        <v>271</v>
      </c>
      <c r="E349" s="56" t="s">
        <v>271</v>
      </c>
      <c r="F349" s="56" t="s">
        <v>272</v>
      </c>
      <c r="G349" s="56" t="s">
        <v>273</v>
      </c>
      <c r="H349" s="56" t="s">
        <v>274</v>
      </c>
      <c r="I349" s="56" t="s">
        <v>312</v>
      </c>
      <c r="J349" s="56" t="s">
        <v>276</v>
      </c>
      <c r="K349" s="56" t="s">
        <v>277</v>
      </c>
      <c r="L349" s="56" t="s">
        <v>312</v>
      </c>
      <c r="M349" s="56" t="s">
        <v>496</v>
      </c>
      <c r="N349" s="56" t="s">
        <v>277</v>
      </c>
      <c r="O349" s="56" t="s">
        <v>277</v>
      </c>
      <c r="P349" s="39">
        <v>50000000</v>
      </c>
      <c r="Q349" s="52">
        <v>500000</v>
      </c>
      <c r="R349" t="str">
        <f t="shared" si="6"/>
        <v>201703</v>
      </c>
      <c r="S349" s="14">
        <f>Q349</f>
        <v>500000</v>
      </c>
    </row>
    <row r="350" spans="1:19">
      <c r="A350" s="56" t="s">
        <v>268</v>
      </c>
      <c r="B350" s="56" t="s">
        <v>269</v>
      </c>
      <c r="C350" s="56" t="s">
        <v>270</v>
      </c>
      <c r="D350" s="56" t="s">
        <v>271</v>
      </c>
      <c r="E350" s="56" t="s">
        <v>271</v>
      </c>
      <c r="F350" s="56" t="s">
        <v>272</v>
      </c>
      <c r="G350" s="56" t="s">
        <v>273</v>
      </c>
      <c r="H350" s="56" t="s">
        <v>274</v>
      </c>
      <c r="I350" s="56" t="s">
        <v>312</v>
      </c>
      <c r="J350" s="56" t="s">
        <v>276</v>
      </c>
      <c r="K350" s="56" t="s">
        <v>277</v>
      </c>
      <c r="L350" s="56" t="s">
        <v>312</v>
      </c>
      <c r="M350" s="56" t="s">
        <v>496</v>
      </c>
      <c r="N350" s="56" t="s">
        <v>279</v>
      </c>
      <c r="O350" s="56" t="s">
        <v>277</v>
      </c>
      <c r="P350" s="39">
        <v>3009228</v>
      </c>
      <c r="Q350" s="55">
        <v>-30092.28</v>
      </c>
      <c r="R350" t="str">
        <f t="shared" si="6"/>
        <v>201703</v>
      </c>
      <c r="S350" s="14">
        <f>-Q350</f>
        <v>30092.28</v>
      </c>
    </row>
    <row r="351" spans="1:19">
      <c r="A351" s="56" t="s">
        <v>268</v>
      </c>
      <c r="B351" s="56" t="s">
        <v>269</v>
      </c>
      <c r="C351" s="56" t="s">
        <v>270</v>
      </c>
      <c r="D351" s="56" t="s">
        <v>271</v>
      </c>
      <c r="E351" s="56" t="s">
        <v>271</v>
      </c>
      <c r="F351" s="56" t="s">
        <v>272</v>
      </c>
      <c r="G351" s="56" t="s">
        <v>273</v>
      </c>
      <c r="H351" s="56" t="s">
        <v>274</v>
      </c>
      <c r="I351" s="56" t="s">
        <v>312</v>
      </c>
      <c r="J351" s="56" t="s">
        <v>276</v>
      </c>
      <c r="K351" s="56" t="s">
        <v>277</v>
      </c>
      <c r="L351" s="56" t="s">
        <v>312</v>
      </c>
      <c r="M351" s="56" t="s">
        <v>496</v>
      </c>
      <c r="N351" s="56" t="s">
        <v>279</v>
      </c>
      <c r="O351" s="56" t="s">
        <v>277</v>
      </c>
      <c r="P351" s="39">
        <v>20701433</v>
      </c>
      <c r="Q351" s="52">
        <v>-207014.33</v>
      </c>
      <c r="R351" t="str">
        <f t="shared" si="6"/>
        <v>201703</v>
      </c>
      <c r="S351" s="14">
        <f>-Q351</f>
        <v>207014.33</v>
      </c>
    </row>
    <row r="352" spans="1:19">
      <c r="A352" s="56" t="s">
        <v>268</v>
      </c>
      <c r="B352" s="56" t="s">
        <v>269</v>
      </c>
      <c r="C352" s="56" t="s">
        <v>270</v>
      </c>
      <c r="D352" s="56" t="s">
        <v>271</v>
      </c>
      <c r="E352" s="56" t="s">
        <v>271</v>
      </c>
      <c r="F352" s="56" t="s">
        <v>272</v>
      </c>
      <c r="G352" s="56" t="s">
        <v>273</v>
      </c>
      <c r="H352" s="56" t="s">
        <v>274</v>
      </c>
      <c r="I352" s="56" t="s">
        <v>313</v>
      </c>
      <c r="J352" s="56" t="s">
        <v>276</v>
      </c>
      <c r="K352" s="56" t="s">
        <v>277</v>
      </c>
      <c r="L352" s="56" t="s">
        <v>313</v>
      </c>
      <c r="M352" s="56" t="s">
        <v>496</v>
      </c>
      <c r="N352" s="56" t="s">
        <v>279</v>
      </c>
      <c r="O352" s="56" t="s">
        <v>277</v>
      </c>
      <c r="P352" s="39">
        <v>270627</v>
      </c>
      <c r="Q352" s="55">
        <v>-2706.27</v>
      </c>
      <c r="R352" t="str">
        <f t="shared" si="6"/>
        <v>201703</v>
      </c>
      <c r="S352" s="14">
        <f>-Q352</f>
        <v>2706.27</v>
      </c>
    </row>
    <row r="353" spans="1:19">
      <c r="A353" s="56" t="s">
        <v>268</v>
      </c>
      <c r="B353" s="56" t="s">
        <v>269</v>
      </c>
      <c r="C353" s="56" t="s">
        <v>270</v>
      </c>
      <c r="D353" s="56" t="s">
        <v>271</v>
      </c>
      <c r="E353" s="56" t="s">
        <v>271</v>
      </c>
      <c r="F353" s="56" t="s">
        <v>272</v>
      </c>
      <c r="G353" s="56" t="s">
        <v>273</v>
      </c>
      <c r="H353" s="56" t="s">
        <v>274</v>
      </c>
      <c r="I353" s="56" t="s">
        <v>314</v>
      </c>
      <c r="J353" s="56" t="s">
        <v>276</v>
      </c>
      <c r="K353" s="56" t="s">
        <v>277</v>
      </c>
      <c r="L353" s="56" t="s">
        <v>314</v>
      </c>
      <c r="M353" s="56" t="s">
        <v>496</v>
      </c>
      <c r="N353" s="56" t="s">
        <v>277</v>
      </c>
      <c r="O353" s="56" t="s">
        <v>277</v>
      </c>
      <c r="P353" s="39">
        <v>79948</v>
      </c>
      <c r="Q353" s="55">
        <v>799.48</v>
      </c>
      <c r="R353" t="str">
        <f t="shared" si="6"/>
        <v>201703</v>
      </c>
      <c r="S353" s="14">
        <f>Q353</f>
        <v>799.48</v>
      </c>
    </row>
    <row r="354" spans="1:19">
      <c r="A354" s="56" t="s">
        <v>268</v>
      </c>
      <c r="B354" s="56" t="s">
        <v>269</v>
      </c>
      <c r="C354" s="56" t="s">
        <v>270</v>
      </c>
      <c r="D354" s="56" t="s">
        <v>271</v>
      </c>
      <c r="E354" s="56" t="s">
        <v>271</v>
      </c>
      <c r="F354" s="56" t="s">
        <v>272</v>
      </c>
      <c r="G354" s="56" t="s">
        <v>273</v>
      </c>
      <c r="H354" s="56" t="s">
        <v>274</v>
      </c>
      <c r="I354" s="56" t="s">
        <v>314</v>
      </c>
      <c r="J354" s="56" t="s">
        <v>276</v>
      </c>
      <c r="K354" s="56" t="s">
        <v>277</v>
      </c>
      <c r="L354" s="56" t="s">
        <v>314</v>
      </c>
      <c r="M354" s="56" t="s">
        <v>496</v>
      </c>
      <c r="N354" s="56" t="s">
        <v>279</v>
      </c>
      <c r="O354" s="56" t="s">
        <v>277</v>
      </c>
      <c r="P354" s="39">
        <v>97361</v>
      </c>
      <c r="Q354" s="55">
        <v>-973.61</v>
      </c>
      <c r="R354" t="str">
        <f t="shared" si="6"/>
        <v>201703</v>
      </c>
      <c r="S354" s="14">
        <f t="shared" ref="S354:S360" si="7">-Q354</f>
        <v>973.61</v>
      </c>
    </row>
    <row r="355" spans="1:19">
      <c r="A355" s="56" t="s">
        <v>268</v>
      </c>
      <c r="B355" s="56" t="s">
        <v>269</v>
      </c>
      <c r="C355" s="56" t="s">
        <v>270</v>
      </c>
      <c r="D355" s="56" t="s">
        <v>271</v>
      </c>
      <c r="E355" s="56" t="s">
        <v>271</v>
      </c>
      <c r="F355" s="56" t="s">
        <v>272</v>
      </c>
      <c r="G355" s="56" t="s">
        <v>273</v>
      </c>
      <c r="H355" s="56" t="s">
        <v>274</v>
      </c>
      <c r="I355" s="56" t="s">
        <v>315</v>
      </c>
      <c r="J355" s="56" t="s">
        <v>276</v>
      </c>
      <c r="K355" s="56" t="s">
        <v>277</v>
      </c>
      <c r="L355" s="56" t="s">
        <v>315</v>
      </c>
      <c r="M355" s="56" t="s">
        <v>496</v>
      </c>
      <c r="N355" s="56" t="s">
        <v>279</v>
      </c>
      <c r="O355" s="56" t="s">
        <v>277</v>
      </c>
      <c r="P355" s="39">
        <v>28823</v>
      </c>
      <c r="Q355" s="55">
        <v>-288.23</v>
      </c>
      <c r="R355" t="str">
        <f t="shared" si="6"/>
        <v>201703</v>
      </c>
      <c r="S355" s="14">
        <f t="shared" si="7"/>
        <v>288.23</v>
      </c>
    </row>
    <row r="356" spans="1:19">
      <c r="A356" s="56" t="s">
        <v>268</v>
      </c>
      <c r="B356" s="56" t="s">
        <v>269</v>
      </c>
      <c r="C356" s="56" t="s">
        <v>270</v>
      </c>
      <c r="D356" s="56" t="s">
        <v>271</v>
      </c>
      <c r="E356" s="56" t="s">
        <v>271</v>
      </c>
      <c r="F356" s="56" t="s">
        <v>272</v>
      </c>
      <c r="G356" s="56" t="s">
        <v>273</v>
      </c>
      <c r="H356" s="56" t="s">
        <v>274</v>
      </c>
      <c r="I356" s="56" t="s">
        <v>315</v>
      </c>
      <c r="J356" s="56" t="s">
        <v>276</v>
      </c>
      <c r="K356" s="56" t="s">
        <v>277</v>
      </c>
      <c r="L356" s="56" t="s">
        <v>315</v>
      </c>
      <c r="M356" s="56" t="s">
        <v>496</v>
      </c>
      <c r="N356" s="56" t="s">
        <v>279</v>
      </c>
      <c r="O356" s="56" t="s">
        <v>277</v>
      </c>
      <c r="P356" s="39">
        <v>1122292</v>
      </c>
      <c r="Q356" s="55">
        <v>-11222.92</v>
      </c>
      <c r="R356" t="str">
        <f t="shared" si="6"/>
        <v>201703</v>
      </c>
      <c r="S356" s="14">
        <f t="shared" si="7"/>
        <v>11222.92</v>
      </c>
    </row>
    <row r="357" spans="1:19">
      <c r="A357" s="56" t="s">
        <v>268</v>
      </c>
      <c r="B357" s="56" t="s">
        <v>269</v>
      </c>
      <c r="C357" s="56" t="s">
        <v>270</v>
      </c>
      <c r="D357" s="56" t="s">
        <v>271</v>
      </c>
      <c r="E357" s="56" t="s">
        <v>271</v>
      </c>
      <c r="F357" s="56" t="s">
        <v>272</v>
      </c>
      <c r="G357" s="56" t="s">
        <v>273</v>
      </c>
      <c r="H357" s="56" t="s">
        <v>274</v>
      </c>
      <c r="I357" s="56" t="s">
        <v>315</v>
      </c>
      <c r="J357" s="56" t="s">
        <v>276</v>
      </c>
      <c r="K357" s="56" t="s">
        <v>277</v>
      </c>
      <c r="L357" s="56" t="s">
        <v>315</v>
      </c>
      <c r="M357" s="56" t="s">
        <v>496</v>
      </c>
      <c r="N357" s="56" t="s">
        <v>279</v>
      </c>
      <c r="O357" s="56" t="s">
        <v>277</v>
      </c>
      <c r="P357" s="39">
        <v>15000000</v>
      </c>
      <c r="Q357" s="52">
        <v>-150000</v>
      </c>
      <c r="R357" t="str">
        <f t="shared" si="6"/>
        <v>201703</v>
      </c>
      <c r="S357" s="14">
        <f t="shared" si="7"/>
        <v>150000</v>
      </c>
    </row>
    <row r="358" spans="1:19">
      <c r="A358" s="56" t="s">
        <v>268</v>
      </c>
      <c r="B358" s="56" t="s">
        <v>269</v>
      </c>
      <c r="C358" s="56" t="s">
        <v>270</v>
      </c>
      <c r="D358" s="56" t="s">
        <v>271</v>
      </c>
      <c r="E358" s="56" t="s">
        <v>271</v>
      </c>
      <c r="F358" s="56" t="s">
        <v>272</v>
      </c>
      <c r="G358" s="56" t="s">
        <v>273</v>
      </c>
      <c r="H358" s="56" t="s">
        <v>274</v>
      </c>
      <c r="I358" s="56" t="s">
        <v>315</v>
      </c>
      <c r="J358" s="56" t="s">
        <v>276</v>
      </c>
      <c r="K358" s="56" t="s">
        <v>277</v>
      </c>
      <c r="L358" s="56" t="s">
        <v>315</v>
      </c>
      <c r="M358" s="56" t="s">
        <v>496</v>
      </c>
      <c r="N358" s="56" t="s">
        <v>279</v>
      </c>
      <c r="O358" s="56" t="s">
        <v>277</v>
      </c>
      <c r="P358" s="39">
        <v>20000000</v>
      </c>
      <c r="Q358" s="52">
        <v>-200000</v>
      </c>
      <c r="R358" t="str">
        <f t="shared" si="6"/>
        <v>201703</v>
      </c>
      <c r="S358" s="14">
        <f t="shared" si="7"/>
        <v>200000</v>
      </c>
    </row>
    <row r="359" spans="1:19">
      <c r="A359" s="56" t="s">
        <v>268</v>
      </c>
      <c r="B359" s="56" t="s">
        <v>269</v>
      </c>
      <c r="C359" s="56" t="s">
        <v>270</v>
      </c>
      <c r="D359" s="56" t="s">
        <v>271</v>
      </c>
      <c r="E359" s="56" t="s">
        <v>271</v>
      </c>
      <c r="F359" s="56" t="s">
        <v>272</v>
      </c>
      <c r="G359" s="56" t="s">
        <v>273</v>
      </c>
      <c r="H359" s="56" t="s">
        <v>274</v>
      </c>
      <c r="I359" s="56" t="s">
        <v>315</v>
      </c>
      <c r="J359" s="56" t="s">
        <v>276</v>
      </c>
      <c r="K359" s="56" t="s">
        <v>277</v>
      </c>
      <c r="L359" s="56" t="s">
        <v>315</v>
      </c>
      <c r="M359" s="56" t="s">
        <v>496</v>
      </c>
      <c r="N359" s="56" t="s">
        <v>279</v>
      </c>
      <c r="O359" s="56" t="s">
        <v>277</v>
      </c>
      <c r="P359" s="39">
        <v>70000000</v>
      </c>
      <c r="Q359" s="58"/>
      <c r="R359" t="str">
        <f>MID(L359,1,6)</f>
        <v>201703</v>
      </c>
      <c r="S359" s="14">
        <f t="shared" si="7"/>
        <v>0</v>
      </c>
    </row>
    <row r="360" spans="1:19">
      <c r="A360" s="56" t="s">
        <v>268</v>
      </c>
      <c r="B360" s="56" t="s">
        <v>269</v>
      </c>
      <c r="C360" s="56" t="s">
        <v>270</v>
      </c>
      <c r="D360" s="56" t="s">
        <v>271</v>
      </c>
      <c r="E360" s="56" t="s">
        <v>271</v>
      </c>
      <c r="F360" s="56" t="s">
        <v>272</v>
      </c>
      <c r="G360" s="56" t="s">
        <v>273</v>
      </c>
      <c r="H360" s="56" t="s">
        <v>274</v>
      </c>
      <c r="I360" s="56" t="s">
        <v>315</v>
      </c>
      <c r="J360" s="56" t="s">
        <v>276</v>
      </c>
      <c r="K360" s="56" t="s">
        <v>277</v>
      </c>
      <c r="L360" s="56" t="s">
        <v>315</v>
      </c>
      <c r="M360" s="56" t="s">
        <v>496</v>
      </c>
      <c r="N360" s="56" t="s">
        <v>279</v>
      </c>
      <c r="O360" s="56" t="s">
        <v>277</v>
      </c>
      <c r="P360" s="39">
        <v>108800000</v>
      </c>
      <c r="Q360" s="58"/>
      <c r="R360" t="str">
        <f t="shared" si="6"/>
        <v>201703</v>
      </c>
      <c r="S360" s="14">
        <f t="shared" si="7"/>
        <v>0</v>
      </c>
    </row>
    <row r="361" spans="1:19">
      <c r="A361" s="56" t="s">
        <v>268</v>
      </c>
      <c r="B361" s="56" t="s">
        <v>269</v>
      </c>
      <c r="C361" s="56" t="s">
        <v>270</v>
      </c>
      <c r="D361" s="56" t="s">
        <v>271</v>
      </c>
      <c r="E361" s="56" t="s">
        <v>271</v>
      </c>
      <c r="F361" s="56" t="s">
        <v>272</v>
      </c>
      <c r="G361" s="56" t="s">
        <v>273</v>
      </c>
      <c r="H361" s="56" t="s">
        <v>274</v>
      </c>
      <c r="I361" s="56" t="s">
        <v>316</v>
      </c>
      <c r="J361" s="56" t="s">
        <v>276</v>
      </c>
      <c r="K361" s="56" t="s">
        <v>277</v>
      </c>
      <c r="L361" s="56" t="s">
        <v>316</v>
      </c>
      <c r="M361" s="56" t="s">
        <v>496</v>
      </c>
      <c r="N361" s="56" t="s">
        <v>277</v>
      </c>
      <c r="O361" s="56" t="s">
        <v>277</v>
      </c>
      <c r="P361" s="39">
        <v>20000000</v>
      </c>
      <c r="Q361" s="52">
        <v>200000</v>
      </c>
      <c r="R361" t="str">
        <f t="shared" si="6"/>
        <v>201703</v>
      </c>
      <c r="S361" s="14">
        <f>Q361</f>
        <v>200000</v>
      </c>
    </row>
    <row r="362" spans="1:19">
      <c r="A362" s="56" t="s">
        <v>268</v>
      </c>
      <c r="B362" s="56" t="s">
        <v>269</v>
      </c>
      <c r="C362" s="56" t="s">
        <v>270</v>
      </c>
      <c r="D362" s="56" t="s">
        <v>271</v>
      </c>
      <c r="E362" s="56" t="s">
        <v>271</v>
      </c>
      <c r="F362" s="56" t="s">
        <v>272</v>
      </c>
      <c r="G362" s="56" t="s">
        <v>273</v>
      </c>
      <c r="H362" s="56" t="s">
        <v>274</v>
      </c>
      <c r="I362" s="56" t="s">
        <v>316</v>
      </c>
      <c r="J362" s="56" t="s">
        <v>276</v>
      </c>
      <c r="K362" s="56" t="s">
        <v>277</v>
      </c>
      <c r="L362" s="56" t="s">
        <v>316</v>
      </c>
      <c r="M362" s="56" t="s">
        <v>496</v>
      </c>
      <c r="N362" s="56" t="s">
        <v>277</v>
      </c>
      <c r="O362" s="56" t="s">
        <v>277</v>
      </c>
      <c r="P362" s="39">
        <v>178800000</v>
      </c>
      <c r="Q362" s="52">
        <v>1788000</v>
      </c>
      <c r="R362" t="str">
        <f t="shared" si="6"/>
        <v>201703</v>
      </c>
      <c r="S362" s="14">
        <f>Q362</f>
        <v>1788000</v>
      </c>
    </row>
    <row r="363" spans="1:19">
      <c r="A363" s="56" t="s">
        <v>268</v>
      </c>
      <c r="B363" s="56" t="s">
        <v>269</v>
      </c>
      <c r="C363" s="56" t="s">
        <v>270</v>
      </c>
      <c r="D363" s="56" t="s">
        <v>271</v>
      </c>
      <c r="E363" s="56" t="s">
        <v>271</v>
      </c>
      <c r="F363" s="56" t="s">
        <v>272</v>
      </c>
      <c r="G363" s="56" t="s">
        <v>273</v>
      </c>
      <c r="H363" s="56" t="s">
        <v>274</v>
      </c>
      <c r="I363" s="56" t="s">
        <v>316</v>
      </c>
      <c r="J363" s="56" t="s">
        <v>276</v>
      </c>
      <c r="K363" s="56" t="s">
        <v>277</v>
      </c>
      <c r="L363" s="56" t="s">
        <v>316</v>
      </c>
      <c r="M363" s="56" t="s">
        <v>496</v>
      </c>
      <c r="N363" s="56" t="s">
        <v>279</v>
      </c>
      <c r="O363" s="56" t="s">
        <v>277</v>
      </c>
      <c r="P363" s="39">
        <v>737987</v>
      </c>
      <c r="Q363" s="55">
        <v>-7379.87</v>
      </c>
      <c r="R363" t="str">
        <f t="shared" si="6"/>
        <v>201703</v>
      </c>
      <c r="S363" s="14">
        <f>-Q363</f>
        <v>7379.87</v>
      </c>
    </row>
    <row r="364" spans="1:19">
      <c r="A364" s="56" t="s">
        <v>268</v>
      </c>
      <c r="B364" s="56" t="s">
        <v>269</v>
      </c>
      <c r="C364" s="56" t="s">
        <v>270</v>
      </c>
      <c r="D364" s="56" t="s">
        <v>271</v>
      </c>
      <c r="E364" s="56" t="s">
        <v>271</v>
      </c>
      <c r="F364" s="56" t="s">
        <v>272</v>
      </c>
      <c r="G364" s="56" t="s">
        <v>273</v>
      </c>
      <c r="H364" s="56" t="s">
        <v>274</v>
      </c>
      <c r="I364" s="56" t="s">
        <v>316</v>
      </c>
      <c r="J364" s="56" t="s">
        <v>276</v>
      </c>
      <c r="K364" s="56" t="s">
        <v>277</v>
      </c>
      <c r="L364" s="56" t="s">
        <v>316</v>
      </c>
      <c r="M364" s="56" t="s">
        <v>496</v>
      </c>
      <c r="N364" s="56" t="s">
        <v>279</v>
      </c>
      <c r="O364" s="56" t="s">
        <v>277</v>
      </c>
      <c r="P364" s="39">
        <v>15000000</v>
      </c>
      <c r="Q364" s="52">
        <v>-150000</v>
      </c>
      <c r="R364" t="str">
        <f t="shared" si="6"/>
        <v>201703</v>
      </c>
      <c r="S364" s="14">
        <f>-Q364</f>
        <v>150000</v>
      </c>
    </row>
    <row r="365" spans="1:19">
      <c r="A365" s="56" t="s">
        <v>268</v>
      </c>
      <c r="B365" s="56" t="s">
        <v>269</v>
      </c>
      <c r="C365" s="56" t="s">
        <v>270</v>
      </c>
      <c r="D365" s="56" t="s">
        <v>271</v>
      </c>
      <c r="E365" s="56" t="s">
        <v>271</v>
      </c>
      <c r="F365" s="56" t="s">
        <v>272</v>
      </c>
      <c r="G365" s="56" t="s">
        <v>273</v>
      </c>
      <c r="H365" s="56" t="s">
        <v>274</v>
      </c>
      <c r="I365" s="56" t="s">
        <v>317</v>
      </c>
      <c r="J365" s="56" t="s">
        <v>276</v>
      </c>
      <c r="K365" s="56" t="s">
        <v>277</v>
      </c>
      <c r="L365" s="56" t="s">
        <v>317</v>
      </c>
      <c r="M365" s="56" t="s">
        <v>496</v>
      </c>
      <c r="N365" s="56" t="s">
        <v>277</v>
      </c>
      <c r="O365" s="56" t="s">
        <v>277</v>
      </c>
      <c r="P365" s="39">
        <v>178800000</v>
      </c>
      <c r="Q365" s="58"/>
      <c r="R365" t="str">
        <f t="shared" si="6"/>
        <v>201703</v>
      </c>
      <c r="S365" s="14">
        <f>Q365</f>
        <v>0</v>
      </c>
    </row>
    <row r="366" spans="1:19">
      <c r="A366" s="56" t="s">
        <v>268</v>
      </c>
      <c r="B366" s="56" t="s">
        <v>269</v>
      </c>
      <c r="C366" s="56" t="s">
        <v>270</v>
      </c>
      <c r="D366" s="56" t="s">
        <v>271</v>
      </c>
      <c r="E366" s="56" t="s">
        <v>271</v>
      </c>
      <c r="F366" s="56" t="s">
        <v>272</v>
      </c>
      <c r="G366" s="56" t="s">
        <v>273</v>
      </c>
      <c r="H366" s="56" t="s">
        <v>274</v>
      </c>
      <c r="I366" s="56" t="s">
        <v>317</v>
      </c>
      <c r="J366" s="56" t="s">
        <v>276</v>
      </c>
      <c r="K366" s="56" t="s">
        <v>277</v>
      </c>
      <c r="L366" s="56" t="s">
        <v>317</v>
      </c>
      <c r="M366" s="56" t="s">
        <v>496</v>
      </c>
      <c r="N366" s="56" t="s">
        <v>279</v>
      </c>
      <c r="O366" s="56" t="s">
        <v>277</v>
      </c>
      <c r="P366" s="39">
        <v>1521065</v>
      </c>
      <c r="Q366" s="55">
        <v>-15210.65</v>
      </c>
      <c r="R366" t="str">
        <f t="shared" si="6"/>
        <v>201703</v>
      </c>
      <c r="S366" s="14">
        <f>-Q366</f>
        <v>15210.65</v>
      </c>
    </row>
    <row r="367" spans="1:19">
      <c r="A367" s="56" t="s">
        <v>268</v>
      </c>
      <c r="B367" s="56" t="s">
        <v>269</v>
      </c>
      <c r="C367" s="56" t="s">
        <v>270</v>
      </c>
      <c r="D367" s="56" t="s">
        <v>271</v>
      </c>
      <c r="E367" s="56" t="s">
        <v>271</v>
      </c>
      <c r="F367" s="56" t="s">
        <v>272</v>
      </c>
      <c r="G367" s="56" t="s">
        <v>273</v>
      </c>
      <c r="H367" s="56" t="s">
        <v>274</v>
      </c>
      <c r="I367" s="56" t="s">
        <v>318</v>
      </c>
      <c r="J367" s="56" t="s">
        <v>276</v>
      </c>
      <c r="K367" s="56" t="s">
        <v>277</v>
      </c>
      <c r="L367" s="56" t="s">
        <v>318</v>
      </c>
      <c r="M367" s="56" t="s">
        <v>496</v>
      </c>
      <c r="N367" s="56" t="s">
        <v>277</v>
      </c>
      <c r="O367" s="56" t="s">
        <v>277</v>
      </c>
      <c r="P367" s="39">
        <v>1821182</v>
      </c>
      <c r="Q367" s="55">
        <v>18211.82</v>
      </c>
      <c r="R367" t="str">
        <f t="shared" si="6"/>
        <v>201703</v>
      </c>
      <c r="S367" s="14">
        <f>Q367</f>
        <v>18211.82</v>
      </c>
    </row>
    <row r="368" spans="1:19">
      <c r="A368" s="56" t="s">
        <v>268</v>
      </c>
      <c r="B368" s="56" t="s">
        <v>269</v>
      </c>
      <c r="C368" s="56" t="s">
        <v>270</v>
      </c>
      <c r="D368" s="56" t="s">
        <v>271</v>
      </c>
      <c r="E368" s="56" t="s">
        <v>271</v>
      </c>
      <c r="F368" s="56" t="s">
        <v>272</v>
      </c>
      <c r="G368" s="56" t="s">
        <v>273</v>
      </c>
      <c r="H368" s="56" t="s">
        <v>274</v>
      </c>
      <c r="I368" s="56" t="s">
        <v>318</v>
      </c>
      <c r="J368" s="56" t="s">
        <v>276</v>
      </c>
      <c r="K368" s="56" t="s">
        <v>277</v>
      </c>
      <c r="L368" s="56" t="s">
        <v>318</v>
      </c>
      <c r="M368" s="56" t="s">
        <v>496</v>
      </c>
      <c r="N368" s="56" t="s">
        <v>277</v>
      </c>
      <c r="O368" s="56" t="s">
        <v>277</v>
      </c>
      <c r="P368" s="39">
        <v>225882</v>
      </c>
      <c r="Q368" s="55">
        <v>2258.8200000000002</v>
      </c>
      <c r="R368" t="str">
        <f t="shared" si="6"/>
        <v>201703</v>
      </c>
      <c r="S368" s="14">
        <f>Q368</f>
        <v>2258.8200000000002</v>
      </c>
    </row>
    <row r="369" spans="1:19">
      <c r="A369" s="56" t="s">
        <v>268</v>
      </c>
      <c r="B369" s="56" t="s">
        <v>269</v>
      </c>
      <c r="C369" s="56" t="s">
        <v>270</v>
      </c>
      <c r="D369" s="56" t="s">
        <v>271</v>
      </c>
      <c r="E369" s="56" t="s">
        <v>271</v>
      </c>
      <c r="F369" s="56" t="s">
        <v>272</v>
      </c>
      <c r="G369" s="56" t="s">
        <v>273</v>
      </c>
      <c r="H369" s="56" t="s">
        <v>274</v>
      </c>
      <c r="I369" s="56" t="s">
        <v>318</v>
      </c>
      <c r="J369" s="56" t="s">
        <v>276</v>
      </c>
      <c r="K369" s="56" t="s">
        <v>277</v>
      </c>
      <c r="L369" s="56" t="s">
        <v>318</v>
      </c>
      <c r="M369" s="56" t="s">
        <v>496</v>
      </c>
      <c r="N369" s="56" t="s">
        <v>279</v>
      </c>
      <c r="O369" s="56" t="s">
        <v>277</v>
      </c>
      <c r="P369" s="39">
        <v>39462778</v>
      </c>
      <c r="Q369" s="52">
        <v>-394627.78</v>
      </c>
      <c r="R369" t="str">
        <f t="shared" si="6"/>
        <v>201703</v>
      </c>
      <c r="S369" s="14">
        <f>-Q369</f>
        <v>394627.78</v>
      </c>
    </row>
    <row r="370" spans="1:19">
      <c r="A370" s="56" t="s">
        <v>268</v>
      </c>
      <c r="B370" s="56" t="s">
        <v>269</v>
      </c>
      <c r="C370" s="56" t="s">
        <v>270</v>
      </c>
      <c r="D370" s="56" t="s">
        <v>271</v>
      </c>
      <c r="E370" s="56" t="s">
        <v>271</v>
      </c>
      <c r="F370" s="56" t="s">
        <v>272</v>
      </c>
      <c r="G370" s="56" t="s">
        <v>273</v>
      </c>
      <c r="H370" s="56" t="s">
        <v>274</v>
      </c>
      <c r="I370" s="56" t="s">
        <v>319</v>
      </c>
      <c r="J370" s="56" t="s">
        <v>276</v>
      </c>
      <c r="K370" s="56" t="s">
        <v>277</v>
      </c>
      <c r="L370" s="56" t="s">
        <v>319</v>
      </c>
      <c r="M370" s="56" t="s">
        <v>496</v>
      </c>
      <c r="N370" s="56" t="s">
        <v>277</v>
      </c>
      <c r="O370" s="56" t="s">
        <v>277</v>
      </c>
      <c r="P370" s="39">
        <v>128701</v>
      </c>
      <c r="Q370" s="55">
        <v>1287.01</v>
      </c>
      <c r="R370" t="str">
        <f t="shared" si="6"/>
        <v>201703</v>
      </c>
      <c r="S370" s="14">
        <f>Q370</f>
        <v>1287.01</v>
      </c>
    </row>
    <row r="371" spans="1:19">
      <c r="A371" s="56" t="s">
        <v>268</v>
      </c>
      <c r="B371" s="56" t="s">
        <v>269</v>
      </c>
      <c r="C371" s="56" t="s">
        <v>270</v>
      </c>
      <c r="D371" s="56" t="s">
        <v>271</v>
      </c>
      <c r="E371" s="56" t="s">
        <v>271</v>
      </c>
      <c r="F371" s="56" t="s">
        <v>272</v>
      </c>
      <c r="G371" s="56" t="s">
        <v>273</v>
      </c>
      <c r="H371" s="56" t="s">
        <v>274</v>
      </c>
      <c r="I371" s="56" t="s">
        <v>319</v>
      </c>
      <c r="J371" s="56" t="s">
        <v>276</v>
      </c>
      <c r="K371" s="56" t="s">
        <v>277</v>
      </c>
      <c r="L371" s="56" t="s">
        <v>319</v>
      </c>
      <c r="M371" s="56" t="s">
        <v>496</v>
      </c>
      <c r="N371" s="56" t="s">
        <v>279</v>
      </c>
      <c r="O371" s="56" t="s">
        <v>277</v>
      </c>
      <c r="P371" s="39">
        <v>149318086</v>
      </c>
      <c r="Q371" s="52">
        <v>-1493180.86</v>
      </c>
      <c r="R371" t="str">
        <f t="shared" si="6"/>
        <v>201703</v>
      </c>
      <c r="S371" s="14">
        <f>-Q371</f>
        <v>1493180.86</v>
      </c>
    </row>
    <row r="372" spans="1:19">
      <c r="A372" s="56" t="s">
        <v>268</v>
      </c>
      <c r="B372" s="56" t="s">
        <v>269</v>
      </c>
      <c r="C372" s="56" t="s">
        <v>270</v>
      </c>
      <c r="D372" s="56" t="s">
        <v>271</v>
      </c>
      <c r="E372" s="56" t="s">
        <v>271</v>
      </c>
      <c r="F372" s="56" t="s">
        <v>272</v>
      </c>
      <c r="G372" s="56" t="s">
        <v>273</v>
      </c>
      <c r="H372" s="56" t="s">
        <v>274</v>
      </c>
      <c r="I372" s="56" t="s">
        <v>320</v>
      </c>
      <c r="J372" s="56" t="s">
        <v>276</v>
      </c>
      <c r="K372" s="56" t="s">
        <v>277</v>
      </c>
      <c r="L372" s="56" t="s">
        <v>320</v>
      </c>
      <c r="M372" s="56" t="s">
        <v>496</v>
      </c>
      <c r="N372" s="56" t="s">
        <v>277</v>
      </c>
      <c r="O372" s="56" t="s">
        <v>277</v>
      </c>
      <c r="P372" s="39">
        <v>313324</v>
      </c>
      <c r="Q372" s="55">
        <v>3133.24</v>
      </c>
      <c r="R372" t="str">
        <f t="shared" si="6"/>
        <v>201703</v>
      </c>
      <c r="S372" s="14">
        <f>Q372</f>
        <v>3133.24</v>
      </c>
    </row>
    <row r="373" spans="1:19">
      <c r="A373" s="56" t="s">
        <v>268</v>
      </c>
      <c r="B373" s="56" t="s">
        <v>269</v>
      </c>
      <c r="C373" s="56" t="s">
        <v>270</v>
      </c>
      <c r="D373" s="56" t="s">
        <v>271</v>
      </c>
      <c r="E373" s="56" t="s">
        <v>271</v>
      </c>
      <c r="F373" s="56" t="s">
        <v>272</v>
      </c>
      <c r="G373" s="56" t="s">
        <v>273</v>
      </c>
      <c r="H373" s="56" t="s">
        <v>274</v>
      </c>
      <c r="I373" s="56" t="s">
        <v>320</v>
      </c>
      <c r="J373" s="56" t="s">
        <v>276</v>
      </c>
      <c r="K373" s="56" t="s">
        <v>277</v>
      </c>
      <c r="L373" s="56" t="s">
        <v>320</v>
      </c>
      <c r="M373" s="56" t="s">
        <v>496</v>
      </c>
      <c r="N373" s="56" t="s">
        <v>277</v>
      </c>
      <c r="O373" s="56" t="s">
        <v>277</v>
      </c>
      <c r="P373" s="39">
        <v>574900</v>
      </c>
      <c r="Q373" s="55">
        <v>5749</v>
      </c>
      <c r="R373" t="str">
        <f t="shared" si="6"/>
        <v>201703</v>
      </c>
      <c r="S373" s="14">
        <f>Q373</f>
        <v>5749</v>
      </c>
    </row>
    <row r="374" spans="1:19">
      <c r="A374" s="56" t="s">
        <v>268</v>
      </c>
      <c r="B374" s="56" t="s">
        <v>269</v>
      </c>
      <c r="C374" s="56" t="s">
        <v>270</v>
      </c>
      <c r="D374" s="56" t="s">
        <v>271</v>
      </c>
      <c r="E374" s="56" t="s">
        <v>271</v>
      </c>
      <c r="F374" s="56" t="s">
        <v>272</v>
      </c>
      <c r="G374" s="56" t="s">
        <v>273</v>
      </c>
      <c r="H374" s="56" t="s">
        <v>274</v>
      </c>
      <c r="I374" s="56" t="s">
        <v>321</v>
      </c>
      <c r="J374" s="56" t="s">
        <v>276</v>
      </c>
      <c r="K374" s="56" t="s">
        <v>277</v>
      </c>
      <c r="L374" s="56" t="s">
        <v>321</v>
      </c>
      <c r="M374" s="56" t="s">
        <v>496</v>
      </c>
      <c r="N374" s="56" t="s">
        <v>279</v>
      </c>
      <c r="O374" s="56" t="s">
        <v>277</v>
      </c>
      <c r="P374" s="39">
        <v>84206</v>
      </c>
      <c r="Q374" s="55">
        <v>-842.06</v>
      </c>
      <c r="R374" t="str">
        <f t="shared" si="6"/>
        <v>201703</v>
      </c>
      <c r="S374" s="14">
        <f>-Q374</f>
        <v>842.06</v>
      </c>
    </row>
    <row r="375" spans="1:19">
      <c r="A375" s="56" t="s">
        <v>268</v>
      </c>
      <c r="B375" s="56" t="s">
        <v>269</v>
      </c>
      <c r="C375" s="56" t="s">
        <v>270</v>
      </c>
      <c r="D375" s="56" t="s">
        <v>271</v>
      </c>
      <c r="E375" s="56" t="s">
        <v>271</v>
      </c>
      <c r="F375" s="56" t="s">
        <v>272</v>
      </c>
      <c r="G375" s="56" t="s">
        <v>273</v>
      </c>
      <c r="H375" s="56" t="s">
        <v>274</v>
      </c>
      <c r="I375" s="56" t="s">
        <v>322</v>
      </c>
      <c r="J375" s="56" t="s">
        <v>276</v>
      </c>
      <c r="K375" s="56" t="s">
        <v>277</v>
      </c>
      <c r="L375" s="56" t="s">
        <v>322</v>
      </c>
      <c r="M375" s="56" t="s">
        <v>496</v>
      </c>
      <c r="N375" s="56" t="s">
        <v>279</v>
      </c>
      <c r="O375" s="56" t="s">
        <v>277</v>
      </c>
      <c r="P375" s="39">
        <v>186651</v>
      </c>
      <c r="Q375" s="55">
        <v>-1866.51</v>
      </c>
      <c r="R375" t="str">
        <f t="shared" si="6"/>
        <v>201703</v>
      </c>
      <c r="S375" s="14">
        <f>-Q375</f>
        <v>1866.51</v>
      </c>
    </row>
    <row r="376" spans="1:19">
      <c r="A376" s="56" t="s">
        <v>268</v>
      </c>
      <c r="B376" s="56" t="s">
        <v>269</v>
      </c>
      <c r="C376" s="56" t="s">
        <v>270</v>
      </c>
      <c r="D376" s="56" t="s">
        <v>271</v>
      </c>
      <c r="E376" s="56" t="s">
        <v>271</v>
      </c>
      <c r="F376" s="56" t="s">
        <v>272</v>
      </c>
      <c r="G376" s="56" t="s">
        <v>273</v>
      </c>
      <c r="H376" s="56" t="s">
        <v>274</v>
      </c>
      <c r="I376" s="56" t="s">
        <v>323</v>
      </c>
      <c r="J376" s="56" t="s">
        <v>276</v>
      </c>
      <c r="K376" s="56" t="s">
        <v>277</v>
      </c>
      <c r="L376" s="56" t="s">
        <v>323</v>
      </c>
      <c r="M376" s="56" t="s">
        <v>496</v>
      </c>
      <c r="N376" s="56" t="s">
        <v>277</v>
      </c>
      <c r="O376" s="56" t="s">
        <v>277</v>
      </c>
      <c r="P376" s="39">
        <v>765681</v>
      </c>
      <c r="Q376" s="55">
        <v>7656.81</v>
      </c>
      <c r="R376" t="str">
        <f t="shared" si="6"/>
        <v>201703</v>
      </c>
      <c r="S376" s="14">
        <f>Q376</f>
        <v>7656.81</v>
      </c>
    </row>
    <row r="377" spans="1:19">
      <c r="A377" s="56" t="s">
        <v>268</v>
      </c>
      <c r="B377" s="56" t="s">
        <v>269</v>
      </c>
      <c r="C377" s="56" t="s">
        <v>270</v>
      </c>
      <c r="D377" s="56" t="s">
        <v>271</v>
      </c>
      <c r="E377" s="56" t="s">
        <v>271</v>
      </c>
      <c r="F377" s="56" t="s">
        <v>272</v>
      </c>
      <c r="G377" s="56" t="s">
        <v>273</v>
      </c>
      <c r="H377" s="56" t="s">
        <v>274</v>
      </c>
      <c r="I377" s="56" t="s">
        <v>324</v>
      </c>
      <c r="J377" s="56" t="s">
        <v>276</v>
      </c>
      <c r="K377" s="56" t="s">
        <v>277</v>
      </c>
      <c r="L377" s="56" t="s">
        <v>324</v>
      </c>
      <c r="M377" s="56" t="s">
        <v>496</v>
      </c>
      <c r="N377" s="56" t="s">
        <v>277</v>
      </c>
      <c r="O377" s="56" t="s">
        <v>277</v>
      </c>
      <c r="P377" s="39">
        <v>375253</v>
      </c>
      <c r="Q377" s="55">
        <v>3752.53</v>
      </c>
      <c r="R377" t="str">
        <f t="shared" si="6"/>
        <v>201703</v>
      </c>
      <c r="S377" s="14">
        <f>Q377</f>
        <v>3752.53</v>
      </c>
    </row>
    <row r="378" spans="1:19">
      <c r="A378" s="56" t="s">
        <v>268</v>
      </c>
      <c r="B378" s="56" t="s">
        <v>269</v>
      </c>
      <c r="C378" s="56" t="s">
        <v>270</v>
      </c>
      <c r="D378" s="56" t="s">
        <v>271</v>
      </c>
      <c r="E378" s="56" t="s">
        <v>271</v>
      </c>
      <c r="F378" s="56" t="s">
        <v>272</v>
      </c>
      <c r="G378" s="56" t="s">
        <v>273</v>
      </c>
      <c r="H378" s="56" t="s">
        <v>274</v>
      </c>
      <c r="I378" s="56" t="s">
        <v>324</v>
      </c>
      <c r="J378" s="56" t="s">
        <v>276</v>
      </c>
      <c r="K378" s="56" t="s">
        <v>277</v>
      </c>
      <c r="L378" s="56" t="s">
        <v>324</v>
      </c>
      <c r="M378" s="56" t="s">
        <v>496</v>
      </c>
      <c r="N378" s="56" t="s">
        <v>277</v>
      </c>
      <c r="O378" s="56" t="s">
        <v>277</v>
      </c>
      <c r="P378" s="39">
        <v>833200</v>
      </c>
      <c r="Q378" s="55">
        <v>8332</v>
      </c>
      <c r="R378" t="str">
        <f t="shared" si="6"/>
        <v>201703</v>
      </c>
      <c r="S378" s="14">
        <f>Q378</f>
        <v>8332</v>
      </c>
    </row>
    <row r="379" spans="1:19">
      <c r="A379" s="56" t="s">
        <v>268</v>
      </c>
      <c r="B379" s="56" t="s">
        <v>269</v>
      </c>
      <c r="C379" s="56" t="s">
        <v>270</v>
      </c>
      <c r="D379" s="56" t="s">
        <v>271</v>
      </c>
      <c r="E379" s="56" t="s">
        <v>271</v>
      </c>
      <c r="F379" s="56" t="s">
        <v>272</v>
      </c>
      <c r="G379" s="56" t="s">
        <v>273</v>
      </c>
      <c r="H379" s="56" t="s">
        <v>274</v>
      </c>
      <c r="I379" s="56" t="s">
        <v>324</v>
      </c>
      <c r="J379" s="56" t="s">
        <v>276</v>
      </c>
      <c r="K379" s="56" t="s">
        <v>277</v>
      </c>
      <c r="L379" s="56" t="s">
        <v>324</v>
      </c>
      <c r="M379" s="56" t="s">
        <v>496</v>
      </c>
      <c r="N379" s="56" t="s">
        <v>279</v>
      </c>
      <c r="O379" s="56" t="s">
        <v>277</v>
      </c>
      <c r="P379" s="39">
        <v>16523620</v>
      </c>
      <c r="Q379" s="52">
        <v>-165236.20000000001</v>
      </c>
      <c r="R379" t="str">
        <f t="shared" si="6"/>
        <v>201703</v>
      </c>
      <c r="S379" s="14">
        <f>-Q379</f>
        <v>165236.20000000001</v>
      </c>
    </row>
    <row r="380" spans="1:19">
      <c r="A380" s="56" t="s">
        <v>268</v>
      </c>
      <c r="B380" s="56" t="s">
        <v>269</v>
      </c>
      <c r="C380" s="56" t="s">
        <v>270</v>
      </c>
      <c r="D380" s="56" t="s">
        <v>271</v>
      </c>
      <c r="E380" s="56" t="s">
        <v>271</v>
      </c>
      <c r="F380" s="56" t="s">
        <v>272</v>
      </c>
      <c r="G380" s="56" t="s">
        <v>273</v>
      </c>
      <c r="H380" s="56" t="s">
        <v>274</v>
      </c>
      <c r="I380" s="56" t="s">
        <v>325</v>
      </c>
      <c r="J380" s="56" t="s">
        <v>276</v>
      </c>
      <c r="K380" s="56" t="s">
        <v>277</v>
      </c>
      <c r="L380" s="56" t="s">
        <v>325</v>
      </c>
      <c r="M380" s="56" t="s">
        <v>496</v>
      </c>
      <c r="N380" s="56" t="s">
        <v>277</v>
      </c>
      <c r="O380" s="56" t="s">
        <v>277</v>
      </c>
      <c r="P380" s="39">
        <v>637942</v>
      </c>
      <c r="Q380" s="55">
        <v>6379.42</v>
      </c>
      <c r="R380" t="str">
        <f t="shared" si="6"/>
        <v>201703</v>
      </c>
      <c r="S380" s="14">
        <f>Q380</f>
        <v>6379.42</v>
      </c>
    </row>
    <row r="381" spans="1:19">
      <c r="A381" s="56" t="s">
        <v>268</v>
      </c>
      <c r="B381" s="56" t="s">
        <v>269</v>
      </c>
      <c r="C381" s="56" t="s">
        <v>270</v>
      </c>
      <c r="D381" s="56" t="s">
        <v>271</v>
      </c>
      <c r="E381" s="56" t="s">
        <v>271</v>
      </c>
      <c r="F381" s="56" t="s">
        <v>272</v>
      </c>
      <c r="G381" s="56" t="s">
        <v>273</v>
      </c>
      <c r="H381" s="56" t="s">
        <v>274</v>
      </c>
      <c r="I381" s="56" t="s">
        <v>325</v>
      </c>
      <c r="J381" s="56" t="s">
        <v>276</v>
      </c>
      <c r="K381" s="56" t="s">
        <v>277</v>
      </c>
      <c r="L381" s="56" t="s">
        <v>325</v>
      </c>
      <c r="M381" s="56" t="s">
        <v>496</v>
      </c>
      <c r="N381" s="56" t="s">
        <v>277</v>
      </c>
      <c r="O381" s="56" t="s">
        <v>277</v>
      </c>
      <c r="P381" s="39">
        <v>663</v>
      </c>
      <c r="Q381" s="55">
        <v>6.63</v>
      </c>
      <c r="R381" t="str">
        <f t="shared" si="6"/>
        <v>201703</v>
      </c>
      <c r="S381" s="14">
        <f>Q381</f>
        <v>6.63</v>
      </c>
    </row>
    <row r="382" spans="1:19">
      <c r="A382" s="56" t="s">
        <v>268</v>
      </c>
      <c r="B382" s="56" t="s">
        <v>269</v>
      </c>
      <c r="C382" s="56" t="s">
        <v>270</v>
      </c>
      <c r="D382" s="56" t="s">
        <v>271</v>
      </c>
      <c r="E382" s="56" t="s">
        <v>271</v>
      </c>
      <c r="F382" s="56" t="s">
        <v>272</v>
      </c>
      <c r="G382" s="56" t="s">
        <v>273</v>
      </c>
      <c r="H382" s="56" t="s">
        <v>274</v>
      </c>
      <c r="I382" s="56" t="s">
        <v>326</v>
      </c>
      <c r="J382" s="56" t="s">
        <v>276</v>
      </c>
      <c r="K382" s="56" t="s">
        <v>277</v>
      </c>
      <c r="L382" s="56" t="s">
        <v>326</v>
      </c>
      <c r="M382" s="56" t="s">
        <v>496</v>
      </c>
      <c r="N382" s="56" t="s">
        <v>279</v>
      </c>
      <c r="O382" s="56" t="s">
        <v>277</v>
      </c>
      <c r="P382" s="39">
        <v>387444</v>
      </c>
      <c r="Q382" s="55">
        <v>-3874.44</v>
      </c>
      <c r="R382" t="str">
        <f t="shared" si="6"/>
        <v>201703</v>
      </c>
      <c r="S382" s="14">
        <f>-Q382</f>
        <v>3874.44</v>
      </c>
    </row>
    <row r="383" spans="1:19">
      <c r="A383" s="56" t="s">
        <v>268</v>
      </c>
      <c r="B383" s="56" t="s">
        <v>269</v>
      </c>
      <c r="C383" s="56" t="s">
        <v>270</v>
      </c>
      <c r="D383" s="56" t="s">
        <v>271</v>
      </c>
      <c r="E383" s="56" t="s">
        <v>271</v>
      </c>
      <c r="F383" s="56" t="s">
        <v>272</v>
      </c>
      <c r="G383" s="56" t="s">
        <v>273</v>
      </c>
      <c r="H383" s="56" t="s">
        <v>274</v>
      </c>
      <c r="I383" s="56" t="s">
        <v>327</v>
      </c>
      <c r="J383" s="56" t="s">
        <v>276</v>
      </c>
      <c r="K383" s="56" t="s">
        <v>277</v>
      </c>
      <c r="L383" s="56" t="s">
        <v>327</v>
      </c>
      <c r="M383" s="56" t="s">
        <v>496</v>
      </c>
      <c r="N383" s="56" t="s">
        <v>277</v>
      </c>
      <c r="O383" s="56" t="s">
        <v>277</v>
      </c>
      <c r="P383" s="39">
        <v>1317438</v>
      </c>
      <c r="Q383" s="55">
        <v>13174.38</v>
      </c>
      <c r="R383" t="str">
        <f t="shared" si="6"/>
        <v>201703</v>
      </c>
      <c r="S383" s="14">
        <f>Q383</f>
        <v>13174.38</v>
      </c>
    </row>
    <row r="384" spans="1:19">
      <c r="A384" s="56" t="s">
        <v>268</v>
      </c>
      <c r="B384" s="56" t="s">
        <v>269</v>
      </c>
      <c r="C384" s="56" t="s">
        <v>270</v>
      </c>
      <c r="D384" s="56" t="s">
        <v>271</v>
      </c>
      <c r="E384" s="56" t="s">
        <v>271</v>
      </c>
      <c r="F384" s="56" t="s">
        <v>272</v>
      </c>
      <c r="G384" s="56" t="s">
        <v>273</v>
      </c>
      <c r="H384" s="56" t="s">
        <v>274</v>
      </c>
      <c r="I384" s="56" t="s">
        <v>327</v>
      </c>
      <c r="J384" s="56" t="s">
        <v>276</v>
      </c>
      <c r="K384" s="56" t="s">
        <v>277</v>
      </c>
      <c r="L384" s="56" t="s">
        <v>327</v>
      </c>
      <c r="M384" s="56" t="s">
        <v>496</v>
      </c>
      <c r="N384" s="56" t="s">
        <v>279</v>
      </c>
      <c r="O384" s="56" t="s">
        <v>277</v>
      </c>
      <c r="P384" s="39">
        <v>394743</v>
      </c>
      <c r="Q384" s="55">
        <v>-3947.43</v>
      </c>
      <c r="R384" t="str">
        <f t="shared" si="6"/>
        <v>201703</v>
      </c>
      <c r="S384" s="14">
        <f>-Q384</f>
        <v>3947.43</v>
      </c>
    </row>
    <row r="385" spans="1:19">
      <c r="A385" s="56" t="s">
        <v>268</v>
      </c>
      <c r="B385" s="56" t="s">
        <v>269</v>
      </c>
      <c r="C385" s="56" t="s">
        <v>270</v>
      </c>
      <c r="D385" s="56" t="s">
        <v>271</v>
      </c>
      <c r="E385" s="56" t="s">
        <v>271</v>
      </c>
      <c r="F385" s="56" t="s">
        <v>272</v>
      </c>
      <c r="G385" s="56" t="s">
        <v>273</v>
      </c>
      <c r="H385" s="56" t="s">
        <v>274</v>
      </c>
      <c r="I385" s="56" t="s">
        <v>327</v>
      </c>
      <c r="J385" s="56" t="s">
        <v>276</v>
      </c>
      <c r="K385" s="56" t="s">
        <v>277</v>
      </c>
      <c r="L385" s="56" t="s">
        <v>327</v>
      </c>
      <c r="M385" s="56" t="s">
        <v>496</v>
      </c>
      <c r="N385" s="56" t="s">
        <v>279</v>
      </c>
      <c r="O385" s="56" t="s">
        <v>277</v>
      </c>
      <c r="P385" s="39">
        <v>149973587</v>
      </c>
      <c r="Q385" s="52">
        <v>-1499735.87</v>
      </c>
      <c r="R385" t="str">
        <f t="shared" si="6"/>
        <v>201703</v>
      </c>
      <c r="S385" s="14">
        <f>-Q385</f>
        <v>1499735.87</v>
      </c>
    </row>
    <row r="386" spans="1:19">
      <c r="A386" s="56" t="s">
        <v>268</v>
      </c>
      <c r="B386" s="56" t="s">
        <v>269</v>
      </c>
      <c r="C386" s="56" t="s">
        <v>270</v>
      </c>
      <c r="D386" s="56" t="s">
        <v>271</v>
      </c>
      <c r="E386" s="56" t="s">
        <v>271</v>
      </c>
      <c r="F386" s="56" t="s">
        <v>272</v>
      </c>
      <c r="G386" s="56" t="s">
        <v>273</v>
      </c>
      <c r="H386" s="56" t="s">
        <v>274</v>
      </c>
      <c r="I386" s="56" t="s">
        <v>328</v>
      </c>
      <c r="J386" s="56" t="s">
        <v>276</v>
      </c>
      <c r="K386" s="56" t="s">
        <v>277</v>
      </c>
      <c r="L386" s="56" t="s">
        <v>328</v>
      </c>
      <c r="M386" s="56" t="s">
        <v>496</v>
      </c>
      <c r="N386" s="56" t="s">
        <v>277</v>
      </c>
      <c r="O386" s="56" t="s">
        <v>277</v>
      </c>
      <c r="P386" s="39">
        <v>15000000</v>
      </c>
      <c r="Q386" s="52">
        <v>150000</v>
      </c>
      <c r="R386" t="str">
        <f t="shared" si="6"/>
        <v>201703</v>
      </c>
      <c r="S386" s="14">
        <f>Q386</f>
        <v>150000</v>
      </c>
    </row>
    <row r="387" spans="1:19">
      <c r="A387" s="56" t="s">
        <v>268</v>
      </c>
      <c r="B387" s="56" t="s">
        <v>269</v>
      </c>
      <c r="C387" s="56" t="s">
        <v>270</v>
      </c>
      <c r="D387" s="56" t="s">
        <v>271</v>
      </c>
      <c r="E387" s="56" t="s">
        <v>271</v>
      </c>
      <c r="F387" s="56" t="s">
        <v>272</v>
      </c>
      <c r="G387" s="56" t="s">
        <v>273</v>
      </c>
      <c r="H387" s="56" t="s">
        <v>274</v>
      </c>
      <c r="I387" s="56" t="s">
        <v>328</v>
      </c>
      <c r="J387" s="56" t="s">
        <v>276</v>
      </c>
      <c r="K387" s="56" t="s">
        <v>277</v>
      </c>
      <c r="L387" s="56" t="s">
        <v>328</v>
      </c>
      <c r="M387" s="56" t="s">
        <v>496</v>
      </c>
      <c r="N387" s="56" t="s">
        <v>279</v>
      </c>
      <c r="O387" s="56" t="s">
        <v>277</v>
      </c>
      <c r="P387" s="39">
        <v>2330399</v>
      </c>
      <c r="Q387" s="55">
        <v>-23303.99</v>
      </c>
      <c r="R387" t="str">
        <f t="shared" ref="R387:R450" si="8">MID(L387,1,6)</f>
        <v>201703</v>
      </c>
      <c r="S387" s="14">
        <f>-Q387</f>
        <v>23303.99</v>
      </c>
    </row>
    <row r="388" spans="1:19">
      <c r="A388" s="56" t="s">
        <v>268</v>
      </c>
      <c r="B388" s="56" t="s">
        <v>269</v>
      </c>
      <c r="C388" s="56" t="s">
        <v>270</v>
      </c>
      <c r="D388" s="56" t="s">
        <v>271</v>
      </c>
      <c r="E388" s="56" t="s">
        <v>271</v>
      </c>
      <c r="F388" s="56" t="s">
        <v>272</v>
      </c>
      <c r="G388" s="56" t="s">
        <v>273</v>
      </c>
      <c r="H388" s="56" t="s">
        <v>274</v>
      </c>
      <c r="I388" s="56" t="s">
        <v>328</v>
      </c>
      <c r="J388" s="56" t="s">
        <v>276</v>
      </c>
      <c r="K388" s="56" t="s">
        <v>277</v>
      </c>
      <c r="L388" s="56" t="s">
        <v>328</v>
      </c>
      <c r="M388" s="56" t="s">
        <v>496</v>
      </c>
      <c r="N388" s="56" t="s">
        <v>279</v>
      </c>
      <c r="O388" s="56" t="s">
        <v>277</v>
      </c>
      <c r="P388" s="39">
        <v>395823</v>
      </c>
      <c r="Q388" s="55">
        <v>-3958.23</v>
      </c>
      <c r="R388" t="str">
        <f t="shared" si="8"/>
        <v>201703</v>
      </c>
      <c r="S388" s="14">
        <f>-Q388</f>
        <v>3958.23</v>
      </c>
    </row>
    <row r="389" spans="1:19">
      <c r="A389" s="56" t="s">
        <v>268</v>
      </c>
      <c r="B389" s="56" t="s">
        <v>269</v>
      </c>
      <c r="C389" s="56" t="s">
        <v>270</v>
      </c>
      <c r="D389" s="56" t="s">
        <v>271</v>
      </c>
      <c r="E389" s="56" t="s">
        <v>271</v>
      </c>
      <c r="F389" s="56" t="s">
        <v>272</v>
      </c>
      <c r="G389" s="56" t="s">
        <v>273</v>
      </c>
      <c r="H389" s="56" t="s">
        <v>274</v>
      </c>
      <c r="I389" s="56" t="s">
        <v>329</v>
      </c>
      <c r="J389" s="56" t="s">
        <v>276</v>
      </c>
      <c r="K389" s="56" t="s">
        <v>277</v>
      </c>
      <c r="L389" s="56" t="s">
        <v>329</v>
      </c>
      <c r="M389" s="56" t="s">
        <v>496</v>
      </c>
      <c r="N389" s="56" t="s">
        <v>277</v>
      </c>
      <c r="O389" s="56" t="s">
        <v>277</v>
      </c>
      <c r="P389" s="39">
        <v>2028030</v>
      </c>
      <c r="Q389" s="55">
        <v>20280.3</v>
      </c>
      <c r="R389" t="str">
        <f t="shared" si="8"/>
        <v>201703</v>
      </c>
      <c r="S389" s="14">
        <f>Q389</f>
        <v>20280.3</v>
      </c>
    </row>
    <row r="390" spans="1:19">
      <c r="A390" s="56" t="s">
        <v>268</v>
      </c>
      <c r="B390" s="56" t="s">
        <v>269</v>
      </c>
      <c r="C390" s="56" t="s">
        <v>270</v>
      </c>
      <c r="D390" s="56" t="s">
        <v>271</v>
      </c>
      <c r="E390" s="56" t="s">
        <v>271</v>
      </c>
      <c r="F390" s="56" t="s">
        <v>272</v>
      </c>
      <c r="G390" s="56" t="s">
        <v>273</v>
      </c>
      <c r="H390" s="56" t="s">
        <v>274</v>
      </c>
      <c r="I390" s="56" t="s">
        <v>330</v>
      </c>
      <c r="J390" s="56" t="s">
        <v>276</v>
      </c>
      <c r="K390" s="56" t="s">
        <v>277</v>
      </c>
      <c r="L390" s="56" t="s">
        <v>330</v>
      </c>
      <c r="M390" s="56" t="s">
        <v>496</v>
      </c>
      <c r="N390" s="56" t="s">
        <v>279</v>
      </c>
      <c r="O390" s="56" t="s">
        <v>277</v>
      </c>
      <c r="P390" s="39">
        <v>3523659</v>
      </c>
      <c r="Q390" s="55">
        <v>-35236.589999999997</v>
      </c>
      <c r="R390" t="str">
        <f t="shared" si="8"/>
        <v>201703</v>
      </c>
      <c r="S390" s="14">
        <f>-Q390</f>
        <v>35236.589999999997</v>
      </c>
    </row>
    <row r="391" spans="1:19">
      <c r="A391" s="56" t="s">
        <v>268</v>
      </c>
      <c r="B391" s="56" t="s">
        <v>269</v>
      </c>
      <c r="C391" s="56" t="s">
        <v>270</v>
      </c>
      <c r="D391" s="56" t="s">
        <v>271</v>
      </c>
      <c r="E391" s="56" t="s">
        <v>271</v>
      </c>
      <c r="F391" s="56" t="s">
        <v>272</v>
      </c>
      <c r="G391" s="56" t="s">
        <v>273</v>
      </c>
      <c r="H391" s="56" t="s">
        <v>274</v>
      </c>
      <c r="I391" s="56" t="s">
        <v>330</v>
      </c>
      <c r="J391" s="56" t="s">
        <v>276</v>
      </c>
      <c r="K391" s="56" t="s">
        <v>277</v>
      </c>
      <c r="L391" s="56" t="s">
        <v>330</v>
      </c>
      <c r="M391" s="56" t="s">
        <v>496</v>
      </c>
      <c r="N391" s="56" t="s">
        <v>279</v>
      </c>
      <c r="O391" s="56" t="s">
        <v>277</v>
      </c>
      <c r="P391" s="39">
        <v>49472750</v>
      </c>
      <c r="Q391" s="52">
        <v>-494727.5</v>
      </c>
      <c r="R391" t="str">
        <f t="shared" si="8"/>
        <v>201703</v>
      </c>
      <c r="S391" s="14">
        <f>-Q391</f>
        <v>494727.5</v>
      </c>
    </row>
    <row r="392" spans="1:19">
      <c r="A392" s="56" t="s">
        <v>268</v>
      </c>
      <c r="B392" s="56" t="s">
        <v>269</v>
      </c>
      <c r="C392" s="56" t="s">
        <v>270</v>
      </c>
      <c r="D392" s="56" t="s">
        <v>271</v>
      </c>
      <c r="E392" s="56" t="s">
        <v>271</v>
      </c>
      <c r="F392" s="56" t="s">
        <v>272</v>
      </c>
      <c r="G392" s="56" t="s">
        <v>273</v>
      </c>
      <c r="H392" s="56" t="s">
        <v>274</v>
      </c>
      <c r="I392" s="56" t="s">
        <v>331</v>
      </c>
      <c r="J392" s="56" t="s">
        <v>276</v>
      </c>
      <c r="K392" s="56" t="s">
        <v>277</v>
      </c>
      <c r="L392" s="56" t="s">
        <v>331</v>
      </c>
      <c r="M392" s="56" t="s">
        <v>496</v>
      </c>
      <c r="N392" s="56" t="s">
        <v>277</v>
      </c>
      <c r="O392" s="56" t="s">
        <v>277</v>
      </c>
      <c r="P392" s="39">
        <v>200000000</v>
      </c>
      <c r="Q392" s="52">
        <v>2000000</v>
      </c>
      <c r="R392" t="str">
        <f t="shared" si="8"/>
        <v>201703</v>
      </c>
      <c r="S392" s="14">
        <f>Q392</f>
        <v>2000000</v>
      </c>
    </row>
    <row r="393" spans="1:19">
      <c r="A393" s="56" t="s">
        <v>268</v>
      </c>
      <c r="B393" s="56" t="s">
        <v>269</v>
      </c>
      <c r="C393" s="56" t="s">
        <v>270</v>
      </c>
      <c r="D393" s="56" t="s">
        <v>271</v>
      </c>
      <c r="E393" s="56" t="s">
        <v>271</v>
      </c>
      <c r="F393" s="56" t="s">
        <v>272</v>
      </c>
      <c r="G393" s="56" t="s">
        <v>273</v>
      </c>
      <c r="H393" s="56" t="s">
        <v>274</v>
      </c>
      <c r="I393" s="56" t="s">
        <v>331</v>
      </c>
      <c r="J393" s="56" t="s">
        <v>276</v>
      </c>
      <c r="K393" s="56" t="s">
        <v>277</v>
      </c>
      <c r="L393" s="56" t="s">
        <v>331</v>
      </c>
      <c r="M393" s="56" t="s">
        <v>496</v>
      </c>
      <c r="N393" s="56" t="s">
        <v>279</v>
      </c>
      <c r="O393" s="56" t="s">
        <v>277</v>
      </c>
      <c r="P393" s="39">
        <v>850629</v>
      </c>
      <c r="Q393" s="55">
        <v>-8506.2900000000009</v>
      </c>
      <c r="R393" t="str">
        <f t="shared" si="8"/>
        <v>201703</v>
      </c>
      <c r="S393" s="14">
        <f>-Q393</f>
        <v>8506.2900000000009</v>
      </c>
    </row>
    <row r="394" spans="1:19">
      <c r="A394" s="56" t="s">
        <v>268</v>
      </c>
      <c r="B394" s="56" t="s">
        <v>269</v>
      </c>
      <c r="C394" s="56" t="s">
        <v>270</v>
      </c>
      <c r="D394" s="56" t="s">
        <v>271</v>
      </c>
      <c r="E394" s="56" t="s">
        <v>271</v>
      </c>
      <c r="F394" s="56" t="s">
        <v>272</v>
      </c>
      <c r="G394" s="56" t="s">
        <v>273</v>
      </c>
      <c r="H394" s="56" t="s">
        <v>274</v>
      </c>
      <c r="I394" s="56" t="s">
        <v>331</v>
      </c>
      <c r="J394" s="56" t="s">
        <v>276</v>
      </c>
      <c r="K394" s="56" t="s">
        <v>277</v>
      </c>
      <c r="L394" s="56" t="s">
        <v>331</v>
      </c>
      <c r="M394" s="56" t="s">
        <v>496</v>
      </c>
      <c r="N394" s="56" t="s">
        <v>279</v>
      </c>
      <c r="O394" s="56" t="s">
        <v>277</v>
      </c>
      <c r="P394" s="39">
        <v>75000000</v>
      </c>
      <c r="Q394" s="52">
        <v>-750000</v>
      </c>
      <c r="R394" t="str">
        <f t="shared" si="8"/>
        <v>201703</v>
      </c>
      <c r="S394" s="14">
        <f>-Q394</f>
        <v>750000</v>
      </c>
    </row>
    <row r="395" spans="1:19">
      <c r="A395" s="56" t="s">
        <v>268</v>
      </c>
      <c r="B395" s="56" t="s">
        <v>269</v>
      </c>
      <c r="C395" s="56" t="s">
        <v>270</v>
      </c>
      <c r="D395" s="56" t="s">
        <v>271</v>
      </c>
      <c r="E395" s="56" t="s">
        <v>271</v>
      </c>
      <c r="F395" s="56" t="s">
        <v>272</v>
      </c>
      <c r="G395" s="56" t="s">
        <v>273</v>
      </c>
      <c r="H395" s="56" t="s">
        <v>274</v>
      </c>
      <c r="I395" s="56" t="s">
        <v>332</v>
      </c>
      <c r="J395" s="56" t="s">
        <v>276</v>
      </c>
      <c r="K395" s="56" t="s">
        <v>277</v>
      </c>
      <c r="L395" s="56" t="s">
        <v>332</v>
      </c>
      <c r="M395" s="56" t="s">
        <v>496</v>
      </c>
      <c r="N395" s="56" t="s">
        <v>277</v>
      </c>
      <c r="O395" s="56" t="s">
        <v>277</v>
      </c>
      <c r="P395" s="39">
        <v>2897671</v>
      </c>
      <c r="Q395" s="55">
        <v>28976.71</v>
      </c>
      <c r="R395" t="str">
        <f t="shared" si="8"/>
        <v>201704</v>
      </c>
      <c r="S395" s="14">
        <f>Q395</f>
        <v>28976.71</v>
      </c>
    </row>
    <row r="396" spans="1:19">
      <c r="A396" s="56" t="s">
        <v>268</v>
      </c>
      <c r="B396" s="56" t="s">
        <v>269</v>
      </c>
      <c r="C396" s="56" t="s">
        <v>270</v>
      </c>
      <c r="D396" s="56" t="s">
        <v>271</v>
      </c>
      <c r="E396" s="56" t="s">
        <v>271</v>
      </c>
      <c r="F396" s="56" t="s">
        <v>272</v>
      </c>
      <c r="G396" s="56" t="s">
        <v>273</v>
      </c>
      <c r="H396" s="56" t="s">
        <v>274</v>
      </c>
      <c r="I396" s="56" t="s">
        <v>333</v>
      </c>
      <c r="J396" s="56" t="s">
        <v>276</v>
      </c>
      <c r="K396" s="56" t="s">
        <v>277</v>
      </c>
      <c r="L396" s="56" t="s">
        <v>333</v>
      </c>
      <c r="M396" s="56" t="s">
        <v>496</v>
      </c>
      <c r="N396" s="56" t="s">
        <v>277</v>
      </c>
      <c r="O396" s="56" t="s">
        <v>277</v>
      </c>
      <c r="P396" s="39">
        <v>105455</v>
      </c>
      <c r="Q396" s="55">
        <v>1054.55</v>
      </c>
      <c r="R396" t="str">
        <f t="shared" si="8"/>
        <v>201704</v>
      </c>
      <c r="S396" s="14">
        <f>Q396</f>
        <v>1054.55</v>
      </c>
    </row>
    <row r="397" spans="1:19">
      <c r="A397" s="56" t="s">
        <v>268</v>
      </c>
      <c r="B397" s="56" t="s">
        <v>269</v>
      </c>
      <c r="C397" s="56" t="s">
        <v>270</v>
      </c>
      <c r="D397" s="56" t="s">
        <v>271</v>
      </c>
      <c r="E397" s="56" t="s">
        <v>271</v>
      </c>
      <c r="F397" s="56" t="s">
        <v>272</v>
      </c>
      <c r="G397" s="56" t="s">
        <v>273</v>
      </c>
      <c r="H397" s="56" t="s">
        <v>274</v>
      </c>
      <c r="I397" s="56" t="s">
        <v>334</v>
      </c>
      <c r="J397" s="56" t="s">
        <v>276</v>
      </c>
      <c r="K397" s="56" t="s">
        <v>277</v>
      </c>
      <c r="L397" s="56" t="s">
        <v>334</v>
      </c>
      <c r="M397" s="56" t="s">
        <v>496</v>
      </c>
      <c r="N397" s="56" t="s">
        <v>277</v>
      </c>
      <c r="O397" s="56" t="s">
        <v>277</v>
      </c>
      <c r="P397" s="39">
        <v>412964</v>
      </c>
      <c r="Q397" s="55">
        <v>4129.6400000000003</v>
      </c>
      <c r="R397" t="str">
        <f t="shared" si="8"/>
        <v>201704</v>
      </c>
      <c r="S397" s="14">
        <f>Q397</f>
        <v>4129.6400000000003</v>
      </c>
    </row>
    <row r="398" spans="1:19">
      <c r="A398" s="56" t="s">
        <v>268</v>
      </c>
      <c r="B398" s="56" t="s">
        <v>269</v>
      </c>
      <c r="C398" s="56" t="s">
        <v>270</v>
      </c>
      <c r="D398" s="56" t="s">
        <v>271</v>
      </c>
      <c r="E398" s="56" t="s">
        <v>271</v>
      </c>
      <c r="F398" s="56" t="s">
        <v>272</v>
      </c>
      <c r="G398" s="56" t="s">
        <v>273</v>
      </c>
      <c r="H398" s="56" t="s">
        <v>274</v>
      </c>
      <c r="I398" s="56" t="s">
        <v>334</v>
      </c>
      <c r="J398" s="56" t="s">
        <v>276</v>
      </c>
      <c r="K398" s="56" t="s">
        <v>277</v>
      </c>
      <c r="L398" s="56" t="s">
        <v>334</v>
      </c>
      <c r="M398" s="56" t="s">
        <v>496</v>
      </c>
      <c r="N398" s="56" t="s">
        <v>279</v>
      </c>
      <c r="O398" s="56" t="s">
        <v>277</v>
      </c>
      <c r="P398" s="39">
        <v>100402824</v>
      </c>
      <c r="Q398" s="58"/>
      <c r="R398" t="str">
        <f t="shared" si="8"/>
        <v>201704</v>
      </c>
      <c r="S398" s="14">
        <f>-Q398</f>
        <v>0</v>
      </c>
    </row>
    <row r="399" spans="1:19">
      <c r="A399" s="56" t="s">
        <v>268</v>
      </c>
      <c r="B399" s="56" t="s">
        <v>269</v>
      </c>
      <c r="C399" s="56" t="s">
        <v>270</v>
      </c>
      <c r="D399" s="56" t="s">
        <v>271</v>
      </c>
      <c r="E399" s="56" t="s">
        <v>271</v>
      </c>
      <c r="F399" s="56" t="s">
        <v>272</v>
      </c>
      <c r="G399" s="56" t="s">
        <v>273</v>
      </c>
      <c r="H399" s="56" t="s">
        <v>274</v>
      </c>
      <c r="I399" s="56" t="s">
        <v>335</v>
      </c>
      <c r="J399" s="56" t="s">
        <v>276</v>
      </c>
      <c r="K399" s="56" t="s">
        <v>277</v>
      </c>
      <c r="L399" s="56" t="s">
        <v>335</v>
      </c>
      <c r="M399" s="56" t="s">
        <v>496</v>
      </c>
      <c r="N399" s="56" t="s">
        <v>277</v>
      </c>
      <c r="O399" s="56" t="s">
        <v>277</v>
      </c>
      <c r="P399" s="39">
        <v>1119471</v>
      </c>
      <c r="Q399" s="55">
        <v>11194.71</v>
      </c>
      <c r="R399" t="str">
        <f t="shared" si="8"/>
        <v>201704</v>
      </c>
      <c r="S399" s="14">
        <f>Q399</f>
        <v>11194.71</v>
      </c>
    </row>
    <row r="400" spans="1:19">
      <c r="A400" s="56" t="s">
        <v>268</v>
      </c>
      <c r="B400" s="56" t="s">
        <v>269</v>
      </c>
      <c r="C400" s="56" t="s">
        <v>270</v>
      </c>
      <c r="D400" s="56" t="s">
        <v>271</v>
      </c>
      <c r="E400" s="56" t="s">
        <v>271</v>
      </c>
      <c r="F400" s="56" t="s">
        <v>272</v>
      </c>
      <c r="G400" s="56" t="s">
        <v>273</v>
      </c>
      <c r="H400" s="56" t="s">
        <v>274</v>
      </c>
      <c r="I400" s="56" t="s">
        <v>335</v>
      </c>
      <c r="J400" s="56" t="s">
        <v>276</v>
      </c>
      <c r="K400" s="56" t="s">
        <v>277</v>
      </c>
      <c r="L400" s="56" t="s">
        <v>335</v>
      </c>
      <c r="M400" s="56" t="s">
        <v>496</v>
      </c>
      <c r="N400" s="56" t="s">
        <v>277</v>
      </c>
      <c r="O400" s="56" t="s">
        <v>277</v>
      </c>
      <c r="P400" s="39">
        <v>15000000</v>
      </c>
      <c r="Q400" s="52">
        <v>150000</v>
      </c>
      <c r="R400" t="str">
        <f t="shared" si="8"/>
        <v>201704</v>
      </c>
      <c r="S400" s="14">
        <f>Q400</f>
        <v>150000</v>
      </c>
    </row>
    <row r="401" spans="1:19">
      <c r="A401" s="56" t="s">
        <v>268</v>
      </c>
      <c r="B401" s="56" t="s">
        <v>269</v>
      </c>
      <c r="C401" s="56" t="s">
        <v>270</v>
      </c>
      <c r="D401" s="56" t="s">
        <v>271</v>
      </c>
      <c r="E401" s="56" t="s">
        <v>271</v>
      </c>
      <c r="F401" s="56" t="s">
        <v>272</v>
      </c>
      <c r="G401" s="56" t="s">
        <v>273</v>
      </c>
      <c r="H401" s="56" t="s">
        <v>274</v>
      </c>
      <c r="I401" s="56" t="s">
        <v>335</v>
      </c>
      <c r="J401" s="56" t="s">
        <v>276</v>
      </c>
      <c r="K401" s="56" t="s">
        <v>277</v>
      </c>
      <c r="L401" s="56" t="s">
        <v>335</v>
      </c>
      <c r="M401" s="56" t="s">
        <v>496</v>
      </c>
      <c r="N401" s="56" t="s">
        <v>277</v>
      </c>
      <c r="O401" s="56" t="s">
        <v>277</v>
      </c>
      <c r="P401" s="39">
        <v>100402824</v>
      </c>
      <c r="Q401" s="58"/>
      <c r="R401" t="str">
        <f t="shared" si="8"/>
        <v>201704</v>
      </c>
      <c r="S401" s="14">
        <f>Q401</f>
        <v>0</v>
      </c>
    </row>
    <row r="402" spans="1:19">
      <c r="A402" s="56" t="s">
        <v>268</v>
      </c>
      <c r="B402" s="56" t="s">
        <v>269</v>
      </c>
      <c r="C402" s="56" t="s">
        <v>270</v>
      </c>
      <c r="D402" s="56" t="s">
        <v>271</v>
      </c>
      <c r="E402" s="56" t="s">
        <v>271</v>
      </c>
      <c r="F402" s="56" t="s">
        <v>272</v>
      </c>
      <c r="G402" s="56" t="s">
        <v>273</v>
      </c>
      <c r="H402" s="56" t="s">
        <v>274</v>
      </c>
      <c r="I402" s="56" t="s">
        <v>335</v>
      </c>
      <c r="J402" s="56" t="s">
        <v>276</v>
      </c>
      <c r="K402" s="56" t="s">
        <v>277</v>
      </c>
      <c r="L402" s="56" t="s">
        <v>335</v>
      </c>
      <c r="M402" s="56" t="s">
        <v>496</v>
      </c>
      <c r="N402" s="56" t="s">
        <v>277</v>
      </c>
      <c r="O402" s="56" t="s">
        <v>277</v>
      </c>
      <c r="P402" s="39">
        <v>18500000</v>
      </c>
      <c r="Q402" s="52">
        <v>185000</v>
      </c>
      <c r="R402" t="str">
        <f t="shared" si="8"/>
        <v>201704</v>
      </c>
      <c r="S402" s="14">
        <f>Q402</f>
        <v>185000</v>
      </c>
    </row>
    <row r="403" spans="1:19">
      <c r="A403" s="56" t="s">
        <v>268</v>
      </c>
      <c r="B403" s="56" t="s">
        <v>269</v>
      </c>
      <c r="C403" s="56" t="s">
        <v>270</v>
      </c>
      <c r="D403" s="56" t="s">
        <v>271</v>
      </c>
      <c r="E403" s="56" t="s">
        <v>271</v>
      </c>
      <c r="F403" s="56" t="s">
        <v>272</v>
      </c>
      <c r="G403" s="56" t="s">
        <v>273</v>
      </c>
      <c r="H403" s="56" t="s">
        <v>274</v>
      </c>
      <c r="I403" s="56" t="s">
        <v>336</v>
      </c>
      <c r="J403" s="56" t="s">
        <v>276</v>
      </c>
      <c r="K403" s="56" t="s">
        <v>277</v>
      </c>
      <c r="L403" s="56" t="s">
        <v>336</v>
      </c>
      <c r="M403" s="56" t="s">
        <v>496</v>
      </c>
      <c r="N403" s="56" t="s">
        <v>279</v>
      </c>
      <c r="O403" s="56" t="s">
        <v>277</v>
      </c>
      <c r="P403" s="39">
        <v>2674370</v>
      </c>
      <c r="Q403" s="55">
        <v>-26743.7</v>
      </c>
      <c r="R403" t="str">
        <f t="shared" si="8"/>
        <v>201704</v>
      </c>
      <c r="S403" s="14">
        <f>-Q403</f>
        <v>26743.7</v>
      </c>
    </row>
    <row r="404" spans="1:19">
      <c r="A404" s="56" t="s">
        <v>268</v>
      </c>
      <c r="B404" s="56" t="s">
        <v>269</v>
      </c>
      <c r="C404" s="56" t="s">
        <v>270</v>
      </c>
      <c r="D404" s="56" t="s">
        <v>271</v>
      </c>
      <c r="E404" s="56" t="s">
        <v>271</v>
      </c>
      <c r="F404" s="56" t="s">
        <v>272</v>
      </c>
      <c r="G404" s="56" t="s">
        <v>273</v>
      </c>
      <c r="H404" s="56" t="s">
        <v>274</v>
      </c>
      <c r="I404" s="56" t="s">
        <v>337</v>
      </c>
      <c r="J404" s="56" t="s">
        <v>276</v>
      </c>
      <c r="K404" s="56" t="s">
        <v>277</v>
      </c>
      <c r="L404" s="56" t="s">
        <v>337</v>
      </c>
      <c r="M404" s="56" t="s">
        <v>496</v>
      </c>
      <c r="N404" s="56" t="s">
        <v>277</v>
      </c>
      <c r="O404" s="56" t="s">
        <v>277</v>
      </c>
      <c r="P404" s="39">
        <v>150000000</v>
      </c>
      <c r="Q404" s="52">
        <v>1500000</v>
      </c>
      <c r="R404" t="str">
        <f t="shared" si="8"/>
        <v>201704</v>
      </c>
      <c r="S404" s="14">
        <f>Q404</f>
        <v>1500000</v>
      </c>
    </row>
    <row r="405" spans="1:19">
      <c r="A405" s="56" t="s">
        <v>268</v>
      </c>
      <c r="B405" s="56" t="s">
        <v>269</v>
      </c>
      <c r="C405" s="56" t="s">
        <v>270</v>
      </c>
      <c r="D405" s="56" t="s">
        <v>271</v>
      </c>
      <c r="E405" s="56" t="s">
        <v>271</v>
      </c>
      <c r="F405" s="56" t="s">
        <v>272</v>
      </c>
      <c r="G405" s="56" t="s">
        <v>273</v>
      </c>
      <c r="H405" s="56" t="s">
        <v>274</v>
      </c>
      <c r="I405" s="56" t="s">
        <v>337</v>
      </c>
      <c r="J405" s="56" t="s">
        <v>276</v>
      </c>
      <c r="K405" s="56" t="s">
        <v>277</v>
      </c>
      <c r="L405" s="56" t="s">
        <v>337</v>
      </c>
      <c r="M405" s="56" t="s">
        <v>496</v>
      </c>
      <c r="N405" s="56" t="s">
        <v>279</v>
      </c>
      <c r="O405" s="56" t="s">
        <v>277</v>
      </c>
      <c r="P405" s="39">
        <v>8555</v>
      </c>
      <c r="Q405" s="55">
        <v>-85.55</v>
      </c>
      <c r="R405" t="str">
        <f t="shared" si="8"/>
        <v>201704</v>
      </c>
      <c r="S405" s="14">
        <f>-Q405</f>
        <v>85.55</v>
      </c>
    </row>
    <row r="406" spans="1:19">
      <c r="A406" s="56" t="s">
        <v>268</v>
      </c>
      <c r="B406" s="56" t="s">
        <v>269</v>
      </c>
      <c r="C406" s="56" t="s">
        <v>270</v>
      </c>
      <c r="D406" s="56" t="s">
        <v>271</v>
      </c>
      <c r="E406" s="56" t="s">
        <v>271</v>
      </c>
      <c r="F406" s="56" t="s">
        <v>272</v>
      </c>
      <c r="G406" s="56" t="s">
        <v>273</v>
      </c>
      <c r="H406" s="56" t="s">
        <v>274</v>
      </c>
      <c r="I406" s="56" t="s">
        <v>497</v>
      </c>
      <c r="J406" s="56" t="s">
        <v>276</v>
      </c>
      <c r="K406" s="56" t="s">
        <v>277</v>
      </c>
      <c r="L406" s="56" t="s">
        <v>497</v>
      </c>
      <c r="M406" s="56" t="s">
        <v>496</v>
      </c>
      <c r="N406" s="56" t="s">
        <v>277</v>
      </c>
      <c r="O406" s="56" t="s">
        <v>277</v>
      </c>
      <c r="P406" s="39">
        <v>2600141</v>
      </c>
      <c r="Q406" s="55">
        <v>26001.41</v>
      </c>
      <c r="R406" t="str">
        <f t="shared" si="8"/>
        <v>201704</v>
      </c>
      <c r="S406" s="14">
        <f>Q406</f>
        <v>26001.41</v>
      </c>
    </row>
    <row r="407" spans="1:19">
      <c r="A407" s="56" t="s">
        <v>268</v>
      </c>
      <c r="B407" s="56" t="s">
        <v>269</v>
      </c>
      <c r="C407" s="56" t="s">
        <v>270</v>
      </c>
      <c r="D407" s="56" t="s">
        <v>271</v>
      </c>
      <c r="E407" s="56" t="s">
        <v>271</v>
      </c>
      <c r="F407" s="56" t="s">
        <v>272</v>
      </c>
      <c r="G407" s="56" t="s">
        <v>273</v>
      </c>
      <c r="H407" s="56" t="s">
        <v>274</v>
      </c>
      <c r="I407" s="56" t="s">
        <v>338</v>
      </c>
      <c r="J407" s="56" t="s">
        <v>276</v>
      </c>
      <c r="K407" s="56" t="s">
        <v>277</v>
      </c>
      <c r="L407" s="56" t="s">
        <v>338</v>
      </c>
      <c r="M407" s="56" t="s">
        <v>496</v>
      </c>
      <c r="N407" s="56" t="s">
        <v>277</v>
      </c>
      <c r="O407" s="56" t="s">
        <v>277</v>
      </c>
      <c r="P407" s="39">
        <v>6684686</v>
      </c>
      <c r="Q407" s="58"/>
      <c r="R407" t="str">
        <f t="shared" si="8"/>
        <v>201704</v>
      </c>
      <c r="S407" s="14">
        <f>Q407</f>
        <v>0</v>
      </c>
    </row>
    <row r="408" spans="1:19">
      <c r="A408" s="56" t="s">
        <v>268</v>
      </c>
      <c r="B408" s="56" t="s">
        <v>269</v>
      </c>
      <c r="C408" s="56" t="s">
        <v>270</v>
      </c>
      <c r="D408" s="56" t="s">
        <v>271</v>
      </c>
      <c r="E408" s="56" t="s">
        <v>271</v>
      </c>
      <c r="F408" s="56" t="s">
        <v>272</v>
      </c>
      <c r="G408" s="56" t="s">
        <v>273</v>
      </c>
      <c r="H408" s="56" t="s">
        <v>274</v>
      </c>
      <c r="I408" s="56" t="s">
        <v>338</v>
      </c>
      <c r="J408" s="56" t="s">
        <v>276</v>
      </c>
      <c r="K408" s="56" t="s">
        <v>277</v>
      </c>
      <c r="L408" s="56" t="s">
        <v>338</v>
      </c>
      <c r="M408" s="56" t="s">
        <v>496</v>
      </c>
      <c r="N408" s="56" t="s">
        <v>279</v>
      </c>
      <c r="O408" s="56" t="s">
        <v>277</v>
      </c>
      <c r="P408" s="39">
        <v>30156644</v>
      </c>
      <c r="Q408" s="52">
        <v>-301566.44</v>
      </c>
      <c r="R408" t="str">
        <f t="shared" si="8"/>
        <v>201704</v>
      </c>
      <c r="S408" s="14">
        <f>-Q408</f>
        <v>301566.44</v>
      </c>
    </row>
    <row r="409" spans="1:19">
      <c r="A409" s="56" t="s">
        <v>268</v>
      </c>
      <c r="B409" s="56" t="s">
        <v>269</v>
      </c>
      <c r="C409" s="56" t="s">
        <v>270</v>
      </c>
      <c r="D409" s="56" t="s">
        <v>271</v>
      </c>
      <c r="E409" s="56" t="s">
        <v>271</v>
      </c>
      <c r="F409" s="56" t="s">
        <v>272</v>
      </c>
      <c r="G409" s="56" t="s">
        <v>273</v>
      </c>
      <c r="H409" s="56" t="s">
        <v>274</v>
      </c>
      <c r="I409" s="56" t="s">
        <v>339</v>
      </c>
      <c r="J409" s="56" t="s">
        <v>276</v>
      </c>
      <c r="K409" s="56" t="s">
        <v>277</v>
      </c>
      <c r="L409" s="56" t="s">
        <v>339</v>
      </c>
      <c r="M409" s="56" t="s">
        <v>496</v>
      </c>
      <c r="N409" s="56" t="s">
        <v>277</v>
      </c>
      <c r="O409" s="56" t="s">
        <v>277</v>
      </c>
      <c r="P409" s="39">
        <v>5491079</v>
      </c>
      <c r="Q409" s="55">
        <v>54910.79</v>
      </c>
      <c r="R409" t="str">
        <f t="shared" si="8"/>
        <v>201704</v>
      </c>
      <c r="S409" s="14">
        <f>Q409</f>
        <v>54910.79</v>
      </c>
    </row>
    <row r="410" spans="1:19">
      <c r="A410" s="56" t="s">
        <v>268</v>
      </c>
      <c r="B410" s="56" t="s">
        <v>269</v>
      </c>
      <c r="C410" s="56" t="s">
        <v>270</v>
      </c>
      <c r="D410" s="56" t="s">
        <v>271</v>
      </c>
      <c r="E410" s="56" t="s">
        <v>271</v>
      </c>
      <c r="F410" s="56" t="s">
        <v>272</v>
      </c>
      <c r="G410" s="56" t="s">
        <v>273</v>
      </c>
      <c r="H410" s="56" t="s">
        <v>274</v>
      </c>
      <c r="I410" s="56" t="s">
        <v>339</v>
      </c>
      <c r="J410" s="56" t="s">
        <v>276</v>
      </c>
      <c r="K410" s="56" t="s">
        <v>277</v>
      </c>
      <c r="L410" s="56" t="s">
        <v>339</v>
      </c>
      <c r="M410" s="56" t="s">
        <v>496</v>
      </c>
      <c r="N410" s="56" t="s">
        <v>277</v>
      </c>
      <c r="O410" s="56" t="s">
        <v>277</v>
      </c>
      <c r="P410" s="39">
        <v>634501</v>
      </c>
      <c r="Q410" s="55">
        <v>6345.01</v>
      </c>
      <c r="R410" t="str">
        <f t="shared" si="8"/>
        <v>201704</v>
      </c>
      <c r="S410" s="14">
        <f>Q410</f>
        <v>6345.01</v>
      </c>
    </row>
    <row r="411" spans="1:19">
      <c r="A411" s="56" t="s">
        <v>268</v>
      </c>
      <c r="B411" s="56" t="s">
        <v>269</v>
      </c>
      <c r="C411" s="56" t="s">
        <v>270</v>
      </c>
      <c r="D411" s="56" t="s">
        <v>271</v>
      </c>
      <c r="E411" s="56" t="s">
        <v>271</v>
      </c>
      <c r="F411" s="56" t="s">
        <v>272</v>
      </c>
      <c r="G411" s="56" t="s">
        <v>273</v>
      </c>
      <c r="H411" s="56" t="s">
        <v>274</v>
      </c>
      <c r="I411" s="56" t="s">
        <v>339</v>
      </c>
      <c r="J411" s="56" t="s">
        <v>276</v>
      </c>
      <c r="K411" s="56" t="s">
        <v>277</v>
      </c>
      <c r="L411" s="56" t="s">
        <v>339</v>
      </c>
      <c r="M411" s="56" t="s">
        <v>496</v>
      </c>
      <c r="N411" s="56" t="s">
        <v>279</v>
      </c>
      <c r="O411" s="56" t="s">
        <v>277</v>
      </c>
      <c r="P411" s="39">
        <v>6684686</v>
      </c>
      <c r="Q411" s="58"/>
      <c r="R411" t="str">
        <f t="shared" si="8"/>
        <v>201704</v>
      </c>
      <c r="S411" s="14">
        <f>-Q411</f>
        <v>0</v>
      </c>
    </row>
    <row r="412" spans="1:19">
      <c r="A412" s="56" t="s">
        <v>268</v>
      </c>
      <c r="B412" s="56" t="s">
        <v>269</v>
      </c>
      <c r="C412" s="56" t="s">
        <v>270</v>
      </c>
      <c r="D412" s="56" t="s">
        <v>271</v>
      </c>
      <c r="E412" s="56" t="s">
        <v>271</v>
      </c>
      <c r="F412" s="56" t="s">
        <v>272</v>
      </c>
      <c r="G412" s="56" t="s">
        <v>273</v>
      </c>
      <c r="H412" s="56" t="s">
        <v>274</v>
      </c>
      <c r="I412" s="56" t="s">
        <v>339</v>
      </c>
      <c r="J412" s="56" t="s">
        <v>276</v>
      </c>
      <c r="K412" s="56" t="s">
        <v>277</v>
      </c>
      <c r="L412" s="56" t="s">
        <v>339</v>
      </c>
      <c r="M412" s="56" t="s">
        <v>496</v>
      </c>
      <c r="N412" s="56" t="s">
        <v>279</v>
      </c>
      <c r="O412" s="56" t="s">
        <v>277</v>
      </c>
      <c r="P412" s="39">
        <v>6684686</v>
      </c>
      <c r="Q412" s="55">
        <v>-66846.86</v>
      </c>
      <c r="R412" t="str">
        <f t="shared" si="8"/>
        <v>201704</v>
      </c>
      <c r="S412" s="14">
        <f>-Q412</f>
        <v>66846.86</v>
      </c>
    </row>
    <row r="413" spans="1:19">
      <c r="A413" s="56" t="s">
        <v>268</v>
      </c>
      <c r="B413" s="56" t="s">
        <v>269</v>
      </c>
      <c r="C413" s="56" t="s">
        <v>270</v>
      </c>
      <c r="D413" s="56" t="s">
        <v>271</v>
      </c>
      <c r="E413" s="56" t="s">
        <v>271</v>
      </c>
      <c r="F413" s="56" t="s">
        <v>272</v>
      </c>
      <c r="G413" s="56" t="s">
        <v>273</v>
      </c>
      <c r="H413" s="56" t="s">
        <v>274</v>
      </c>
      <c r="I413" s="56" t="s">
        <v>340</v>
      </c>
      <c r="J413" s="56" t="s">
        <v>276</v>
      </c>
      <c r="K413" s="56" t="s">
        <v>277</v>
      </c>
      <c r="L413" s="56" t="s">
        <v>340</v>
      </c>
      <c r="M413" s="56" t="s">
        <v>496</v>
      </c>
      <c r="N413" s="56" t="s">
        <v>277</v>
      </c>
      <c r="O413" s="56" t="s">
        <v>277</v>
      </c>
      <c r="P413" s="39">
        <v>4107018</v>
      </c>
      <c r="Q413" s="55">
        <v>41070.18</v>
      </c>
      <c r="R413" t="str">
        <f t="shared" si="8"/>
        <v>201704</v>
      </c>
      <c r="S413" s="14">
        <f>Q413</f>
        <v>41070.18</v>
      </c>
    </row>
    <row r="414" spans="1:19">
      <c r="A414" s="56" t="s">
        <v>268</v>
      </c>
      <c r="B414" s="56" t="s">
        <v>269</v>
      </c>
      <c r="C414" s="56" t="s">
        <v>270</v>
      </c>
      <c r="D414" s="56" t="s">
        <v>271</v>
      </c>
      <c r="E414" s="56" t="s">
        <v>271</v>
      </c>
      <c r="F414" s="56" t="s">
        <v>272</v>
      </c>
      <c r="G414" s="56" t="s">
        <v>273</v>
      </c>
      <c r="H414" s="56" t="s">
        <v>274</v>
      </c>
      <c r="I414" s="56" t="s">
        <v>340</v>
      </c>
      <c r="J414" s="56" t="s">
        <v>276</v>
      </c>
      <c r="K414" s="56" t="s">
        <v>277</v>
      </c>
      <c r="L414" s="56" t="s">
        <v>340</v>
      </c>
      <c r="M414" s="56" t="s">
        <v>496</v>
      </c>
      <c r="N414" s="56" t="s">
        <v>279</v>
      </c>
      <c r="O414" s="56" t="s">
        <v>277</v>
      </c>
      <c r="P414" s="39">
        <v>5624645</v>
      </c>
      <c r="Q414" s="55">
        <v>-56246.45</v>
      </c>
      <c r="R414" t="str">
        <f t="shared" si="8"/>
        <v>201704</v>
      </c>
      <c r="S414" s="14">
        <f>-Q414</f>
        <v>56246.45</v>
      </c>
    </row>
    <row r="415" spans="1:19">
      <c r="A415" s="56" t="s">
        <v>268</v>
      </c>
      <c r="B415" s="56" t="s">
        <v>269</v>
      </c>
      <c r="C415" s="56" t="s">
        <v>270</v>
      </c>
      <c r="D415" s="56" t="s">
        <v>271</v>
      </c>
      <c r="E415" s="56" t="s">
        <v>271</v>
      </c>
      <c r="F415" s="56" t="s">
        <v>272</v>
      </c>
      <c r="G415" s="56" t="s">
        <v>273</v>
      </c>
      <c r="H415" s="56" t="s">
        <v>274</v>
      </c>
      <c r="I415" s="56" t="s">
        <v>341</v>
      </c>
      <c r="J415" s="56" t="s">
        <v>276</v>
      </c>
      <c r="K415" s="56" t="s">
        <v>277</v>
      </c>
      <c r="L415" s="56" t="s">
        <v>341</v>
      </c>
      <c r="M415" s="56" t="s">
        <v>496</v>
      </c>
      <c r="N415" s="56" t="s">
        <v>279</v>
      </c>
      <c r="O415" s="56" t="s">
        <v>277</v>
      </c>
      <c r="P415" s="39">
        <v>2099330</v>
      </c>
      <c r="Q415" s="55">
        <v>-20993.3</v>
      </c>
      <c r="R415" t="str">
        <f t="shared" si="8"/>
        <v>201704</v>
      </c>
      <c r="S415" s="14">
        <f>-Q415</f>
        <v>20993.3</v>
      </c>
    </row>
    <row r="416" spans="1:19">
      <c r="A416" s="56" t="s">
        <v>268</v>
      </c>
      <c r="B416" s="56" t="s">
        <v>269</v>
      </c>
      <c r="C416" s="56" t="s">
        <v>270</v>
      </c>
      <c r="D416" s="56" t="s">
        <v>271</v>
      </c>
      <c r="E416" s="56" t="s">
        <v>271</v>
      </c>
      <c r="F416" s="56" t="s">
        <v>272</v>
      </c>
      <c r="G416" s="56" t="s">
        <v>273</v>
      </c>
      <c r="H416" s="56" t="s">
        <v>274</v>
      </c>
      <c r="I416" s="56" t="s">
        <v>342</v>
      </c>
      <c r="J416" s="56" t="s">
        <v>276</v>
      </c>
      <c r="K416" s="56" t="s">
        <v>277</v>
      </c>
      <c r="L416" s="56" t="s">
        <v>342</v>
      </c>
      <c r="M416" s="56" t="s">
        <v>496</v>
      </c>
      <c r="N416" s="56" t="s">
        <v>277</v>
      </c>
      <c r="O416" s="56" t="s">
        <v>277</v>
      </c>
      <c r="P416" s="39">
        <v>878092</v>
      </c>
      <c r="Q416" s="55">
        <v>8780.92</v>
      </c>
      <c r="R416" t="str">
        <f t="shared" si="8"/>
        <v>201704</v>
      </c>
      <c r="S416" s="14">
        <f>Q416</f>
        <v>8780.92</v>
      </c>
    </row>
    <row r="417" spans="1:19">
      <c r="A417" s="56" t="s">
        <v>268</v>
      </c>
      <c r="B417" s="56" t="s">
        <v>269</v>
      </c>
      <c r="C417" s="56" t="s">
        <v>270</v>
      </c>
      <c r="D417" s="56" t="s">
        <v>271</v>
      </c>
      <c r="E417" s="56" t="s">
        <v>271</v>
      </c>
      <c r="F417" s="56" t="s">
        <v>272</v>
      </c>
      <c r="G417" s="56" t="s">
        <v>273</v>
      </c>
      <c r="H417" s="56" t="s">
        <v>274</v>
      </c>
      <c r="I417" s="56" t="s">
        <v>343</v>
      </c>
      <c r="J417" s="56" t="s">
        <v>276</v>
      </c>
      <c r="K417" s="56" t="s">
        <v>277</v>
      </c>
      <c r="L417" s="56" t="s">
        <v>343</v>
      </c>
      <c r="M417" s="56" t="s">
        <v>496</v>
      </c>
      <c r="N417" s="56" t="s">
        <v>279</v>
      </c>
      <c r="O417" s="56" t="s">
        <v>277</v>
      </c>
      <c r="P417" s="39">
        <v>485982</v>
      </c>
      <c r="Q417" s="55">
        <v>-4859.82</v>
      </c>
      <c r="R417" t="str">
        <f t="shared" si="8"/>
        <v>201704</v>
      </c>
      <c r="S417" s="14">
        <f>-Q417</f>
        <v>4859.82</v>
      </c>
    </row>
    <row r="418" spans="1:19">
      <c r="A418" s="56" t="s">
        <v>268</v>
      </c>
      <c r="B418" s="56" t="s">
        <v>269</v>
      </c>
      <c r="C418" s="56" t="s">
        <v>270</v>
      </c>
      <c r="D418" s="56" t="s">
        <v>271</v>
      </c>
      <c r="E418" s="56" t="s">
        <v>271</v>
      </c>
      <c r="F418" s="56" t="s">
        <v>272</v>
      </c>
      <c r="G418" s="56" t="s">
        <v>273</v>
      </c>
      <c r="H418" s="56" t="s">
        <v>274</v>
      </c>
      <c r="I418" s="56" t="s">
        <v>343</v>
      </c>
      <c r="J418" s="56" t="s">
        <v>276</v>
      </c>
      <c r="K418" s="56" t="s">
        <v>277</v>
      </c>
      <c r="L418" s="56" t="s">
        <v>343</v>
      </c>
      <c r="M418" s="56" t="s">
        <v>496</v>
      </c>
      <c r="N418" s="56" t="s">
        <v>279</v>
      </c>
      <c r="O418" s="56" t="s">
        <v>277</v>
      </c>
      <c r="P418" s="39">
        <v>14783879</v>
      </c>
      <c r="Q418" s="52">
        <v>-147838.79</v>
      </c>
      <c r="R418" t="str">
        <f t="shared" si="8"/>
        <v>201704</v>
      </c>
      <c r="S418" s="14">
        <f>-Q418</f>
        <v>147838.79</v>
      </c>
    </row>
    <row r="419" spans="1:19">
      <c r="A419" s="56" t="s">
        <v>268</v>
      </c>
      <c r="B419" s="56" t="s">
        <v>269</v>
      </c>
      <c r="C419" s="56" t="s">
        <v>270</v>
      </c>
      <c r="D419" s="56" t="s">
        <v>271</v>
      </c>
      <c r="E419" s="56" t="s">
        <v>271</v>
      </c>
      <c r="F419" s="56" t="s">
        <v>272</v>
      </c>
      <c r="G419" s="56" t="s">
        <v>273</v>
      </c>
      <c r="H419" s="56" t="s">
        <v>274</v>
      </c>
      <c r="I419" s="56" t="s">
        <v>344</v>
      </c>
      <c r="J419" s="56" t="s">
        <v>276</v>
      </c>
      <c r="K419" s="56" t="s">
        <v>277</v>
      </c>
      <c r="L419" s="56" t="s">
        <v>344</v>
      </c>
      <c r="M419" s="56" t="s">
        <v>496</v>
      </c>
      <c r="N419" s="56" t="s">
        <v>277</v>
      </c>
      <c r="O419" s="56" t="s">
        <v>277</v>
      </c>
      <c r="P419" s="39">
        <v>165355</v>
      </c>
      <c r="Q419" s="55">
        <v>1653.55</v>
      </c>
      <c r="R419" t="str">
        <f t="shared" si="8"/>
        <v>201704</v>
      </c>
      <c r="S419" s="14">
        <f>Q419</f>
        <v>1653.55</v>
      </c>
    </row>
    <row r="420" spans="1:19">
      <c r="A420" s="56" t="s">
        <v>268</v>
      </c>
      <c r="B420" s="56" t="s">
        <v>269</v>
      </c>
      <c r="C420" s="56" t="s">
        <v>270</v>
      </c>
      <c r="D420" s="56" t="s">
        <v>271</v>
      </c>
      <c r="E420" s="56" t="s">
        <v>271</v>
      </c>
      <c r="F420" s="56" t="s">
        <v>272</v>
      </c>
      <c r="G420" s="56" t="s">
        <v>273</v>
      </c>
      <c r="H420" s="56" t="s">
        <v>274</v>
      </c>
      <c r="I420" s="56" t="s">
        <v>344</v>
      </c>
      <c r="J420" s="56" t="s">
        <v>276</v>
      </c>
      <c r="K420" s="56" t="s">
        <v>277</v>
      </c>
      <c r="L420" s="56" t="s">
        <v>344</v>
      </c>
      <c r="M420" s="56" t="s">
        <v>496</v>
      </c>
      <c r="N420" s="56" t="s">
        <v>277</v>
      </c>
      <c r="O420" s="56" t="s">
        <v>277</v>
      </c>
      <c r="P420" s="39">
        <v>100000000</v>
      </c>
      <c r="Q420" s="52">
        <v>1000000</v>
      </c>
      <c r="R420" t="str">
        <f t="shared" si="8"/>
        <v>201704</v>
      </c>
      <c r="S420" s="14">
        <f>Q420</f>
        <v>1000000</v>
      </c>
    </row>
    <row r="421" spans="1:19">
      <c r="A421" s="56" t="s">
        <v>268</v>
      </c>
      <c r="B421" s="56" t="s">
        <v>269</v>
      </c>
      <c r="C421" s="56" t="s">
        <v>270</v>
      </c>
      <c r="D421" s="56" t="s">
        <v>271</v>
      </c>
      <c r="E421" s="56" t="s">
        <v>271</v>
      </c>
      <c r="F421" s="56" t="s">
        <v>272</v>
      </c>
      <c r="G421" s="56" t="s">
        <v>273</v>
      </c>
      <c r="H421" s="56" t="s">
        <v>274</v>
      </c>
      <c r="I421" s="56" t="s">
        <v>344</v>
      </c>
      <c r="J421" s="56" t="s">
        <v>276</v>
      </c>
      <c r="K421" s="56" t="s">
        <v>277</v>
      </c>
      <c r="L421" s="56" t="s">
        <v>344</v>
      </c>
      <c r="M421" s="56" t="s">
        <v>496</v>
      </c>
      <c r="N421" s="56" t="s">
        <v>277</v>
      </c>
      <c r="O421" s="56" t="s">
        <v>277</v>
      </c>
      <c r="P421" s="39">
        <v>100000000</v>
      </c>
      <c r="Q421" s="52">
        <v>1000000</v>
      </c>
      <c r="R421" t="str">
        <f t="shared" si="8"/>
        <v>201704</v>
      </c>
      <c r="S421" s="14">
        <f>Q421</f>
        <v>1000000</v>
      </c>
    </row>
    <row r="422" spans="1:19">
      <c r="A422" s="56" t="s">
        <v>268</v>
      </c>
      <c r="B422" s="56" t="s">
        <v>269</v>
      </c>
      <c r="C422" s="56" t="s">
        <v>270</v>
      </c>
      <c r="D422" s="56" t="s">
        <v>271</v>
      </c>
      <c r="E422" s="56" t="s">
        <v>271</v>
      </c>
      <c r="F422" s="56" t="s">
        <v>272</v>
      </c>
      <c r="G422" s="56" t="s">
        <v>273</v>
      </c>
      <c r="H422" s="56" t="s">
        <v>274</v>
      </c>
      <c r="I422" s="56" t="s">
        <v>345</v>
      </c>
      <c r="J422" s="56" t="s">
        <v>276</v>
      </c>
      <c r="K422" s="56" t="s">
        <v>277</v>
      </c>
      <c r="L422" s="56" t="s">
        <v>345</v>
      </c>
      <c r="M422" s="56" t="s">
        <v>496</v>
      </c>
      <c r="N422" s="56" t="s">
        <v>279</v>
      </c>
      <c r="O422" s="56" t="s">
        <v>277</v>
      </c>
      <c r="P422" s="39">
        <v>444727</v>
      </c>
      <c r="Q422" s="55">
        <v>-4447.2700000000004</v>
      </c>
      <c r="R422" t="str">
        <f t="shared" si="8"/>
        <v>201704</v>
      </c>
      <c r="S422" s="14">
        <f>-Q422</f>
        <v>4447.2700000000004</v>
      </c>
    </row>
    <row r="423" spans="1:19">
      <c r="A423" s="56" t="s">
        <v>268</v>
      </c>
      <c r="B423" s="56" t="s">
        <v>269</v>
      </c>
      <c r="C423" s="56" t="s">
        <v>270</v>
      </c>
      <c r="D423" s="56" t="s">
        <v>271</v>
      </c>
      <c r="E423" s="56" t="s">
        <v>271</v>
      </c>
      <c r="F423" s="56" t="s">
        <v>272</v>
      </c>
      <c r="G423" s="56" t="s">
        <v>273</v>
      </c>
      <c r="H423" s="56" t="s">
        <v>274</v>
      </c>
      <c r="I423" s="56" t="s">
        <v>345</v>
      </c>
      <c r="J423" s="56" t="s">
        <v>276</v>
      </c>
      <c r="K423" s="56" t="s">
        <v>277</v>
      </c>
      <c r="L423" s="56" t="s">
        <v>345</v>
      </c>
      <c r="M423" s="56" t="s">
        <v>496</v>
      </c>
      <c r="N423" s="56" t="s">
        <v>279</v>
      </c>
      <c r="O423" s="56" t="s">
        <v>277</v>
      </c>
      <c r="P423" s="39">
        <v>44832133</v>
      </c>
      <c r="Q423" s="52">
        <v>-448321.33</v>
      </c>
      <c r="R423" t="str">
        <f t="shared" si="8"/>
        <v>201704</v>
      </c>
      <c r="S423" s="14">
        <f>-Q423</f>
        <v>448321.33</v>
      </c>
    </row>
    <row r="424" spans="1:19">
      <c r="A424" s="56" t="s">
        <v>268</v>
      </c>
      <c r="B424" s="56" t="s">
        <v>269</v>
      </c>
      <c r="C424" s="56" t="s">
        <v>270</v>
      </c>
      <c r="D424" s="56" t="s">
        <v>271</v>
      </c>
      <c r="E424" s="56" t="s">
        <v>271</v>
      </c>
      <c r="F424" s="56" t="s">
        <v>272</v>
      </c>
      <c r="G424" s="56" t="s">
        <v>273</v>
      </c>
      <c r="H424" s="56" t="s">
        <v>274</v>
      </c>
      <c r="I424" s="56" t="s">
        <v>346</v>
      </c>
      <c r="J424" s="56" t="s">
        <v>276</v>
      </c>
      <c r="K424" s="56" t="s">
        <v>277</v>
      </c>
      <c r="L424" s="56" t="s">
        <v>346</v>
      </c>
      <c r="M424" s="56" t="s">
        <v>496</v>
      </c>
      <c r="N424" s="56" t="s">
        <v>277</v>
      </c>
      <c r="O424" s="56" t="s">
        <v>277</v>
      </c>
      <c r="P424" s="39">
        <v>1634209</v>
      </c>
      <c r="Q424" s="55">
        <v>16342.09</v>
      </c>
      <c r="R424" t="str">
        <f t="shared" si="8"/>
        <v>201704</v>
      </c>
      <c r="S424" s="14">
        <f>Q424</f>
        <v>16342.09</v>
      </c>
    </row>
    <row r="425" spans="1:19">
      <c r="A425" s="56" t="s">
        <v>268</v>
      </c>
      <c r="B425" s="56" t="s">
        <v>269</v>
      </c>
      <c r="C425" s="56" t="s">
        <v>270</v>
      </c>
      <c r="D425" s="56" t="s">
        <v>271</v>
      </c>
      <c r="E425" s="56" t="s">
        <v>271</v>
      </c>
      <c r="F425" s="56" t="s">
        <v>272</v>
      </c>
      <c r="G425" s="56" t="s">
        <v>273</v>
      </c>
      <c r="H425" s="56" t="s">
        <v>274</v>
      </c>
      <c r="I425" s="56" t="s">
        <v>347</v>
      </c>
      <c r="J425" s="56" t="s">
        <v>276</v>
      </c>
      <c r="K425" s="56" t="s">
        <v>277</v>
      </c>
      <c r="L425" s="56" t="s">
        <v>347</v>
      </c>
      <c r="M425" s="56" t="s">
        <v>496</v>
      </c>
      <c r="N425" s="56" t="s">
        <v>277</v>
      </c>
      <c r="O425" s="56" t="s">
        <v>277</v>
      </c>
      <c r="P425" s="39">
        <v>1010793</v>
      </c>
      <c r="Q425" s="55">
        <v>10107.93</v>
      </c>
      <c r="R425" t="str">
        <f t="shared" si="8"/>
        <v>201704</v>
      </c>
      <c r="S425" s="14">
        <f>Q425</f>
        <v>10107.93</v>
      </c>
    </row>
    <row r="426" spans="1:19">
      <c r="A426" s="56" t="s">
        <v>268</v>
      </c>
      <c r="B426" s="56" t="s">
        <v>269</v>
      </c>
      <c r="C426" s="56" t="s">
        <v>270</v>
      </c>
      <c r="D426" s="56" t="s">
        <v>271</v>
      </c>
      <c r="E426" s="56" t="s">
        <v>271</v>
      </c>
      <c r="F426" s="56" t="s">
        <v>272</v>
      </c>
      <c r="G426" s="56" t="s">
        <v>273</v>
      </c>
      <c r="H426" s="56" t="s">
        <v>274</v>
      </c>
      <c r="I426" s="56" t="s">
        <v>347</v>
      </c>
      <c r="J426" s="56" t="s">
        <v>276</v>
      </c>
      <c r="K426" s="56" t="s">
        <v>277</v>
      </c>
      <c r="L426" s="56" t="s">
        <v>347</v>
      </c>
      <c r="M426" s="56" t="s">
        <v>496</v>
      </c>
      <c r="N426" s="56" t="s">
        <v>279</v>
      </c>
      <c r="O426" s="56" t="s">
        <v>277</v>
      </c>
      <c r="P426" s="39">
        <v>264525</v>
      </c>
      <c r="Q426" s="55">
        <v>-2645.25</v>
      </c>
      <c r="R426" t="str">
        <f t="shared" si="8"/>
        <v>201704</v>
      </c>
      <c r="S426" s="14">
        <f>-Q426</f>
        <v>2645.25</v>
      </c>
    </row>
    <row r="427" spans="1:19">
      <c r="A427" s="56" t="s">
        <v>268</v>
      </c>
      <c r="B427" s="56" t="s">
        <v>269</v>
      </c>
      <c r="C427" s="56" t="s">
        <v>270</v>
      </c>
      <c r="D427" s="56" t="s">
        <v>271</v>
      </c>
      <c r="E427" s="56" t="s">
        <v>271</v>
      </c>
      <c r="F427" s="56" t="s">
        <v>272</v>
      </c>
      <c r="G427" s="56" t="s">
        <v>273</v>
      </c>
      <c r="H427" s="56" t="s">
        <v>274</v>
      </c>
      <c r="I427" s="56" t="s">
        <v>348</v>
      </c>
      <c r="J427" s="56" t="s">
        <v>276</v>
      </c>
      <c r="K427" s="56" t="s">
        <v>277</v>
      </c>
      <c r="L427" s="56" t="s">
        <v>348</v>
      </c>
      <c r="M427" s="56" t="s">
        <v>496</v>
      </c>
      <c r="N427" s="56" t="s">
        <v>279</v>
      </c>
      <c r="O427" s="56" t="s">
        <v>277</v>
      </c>
      <c r="P427" s="39">
        <v>167224</v>
      </c>
      <c r="Q427" s="55">
        <v>-1672.24</v>
      </c>
      <c r="R427" t="str">
        <f t="shared" si="8"/>
        <v>201705</v>
      </c>
      <c r="S427" s="14">
        <f>-Q427</f>
        <v>1672.24</v>
      </c>
    </row>
    <row r="428" spans="1:19">
      <c r="A428" s="56" t="s">
        <v>268</v>
      </c>
      <c r="B428" s="56" t="s">
        <v>269</v>
      </c>
      <c r="C428" s="56" t="s">
        <v>270</v>
      </c>
      <c r="D428" s="56" t="s">
        <v>271</v>
      </c>
      <c r="E428" s="56" t="s">
        <v>271</v>
      </c>
      <c r="F428" s="56" t="s">
        <v>272</v>
      </c>
      <c r="G428" s="56" t="s">
        <v>273</v>
      </c>
      <c r="H428" s="56" t="s">
        <v>274</v>
      </c>
      <c r="I428" s="56" t="s">
        <v>348</v>
      </c>
      <c r="J428" s="56" t="s">
        <v>276</v>
      </c>
      <c r="K428" s="56" t="s">
        <v>277</v>
      </c>
      <c r="L428" s="56" t="s">
        <v>348</v>
      </c>
      <c r="M428" s="56" t="s">
        <v>496</v>
      </c>
      <c r="N428" s="56" t="s">
        <v>277</v>
      </c>
      <c r="O428" s="56" t="s">
        <v>277</v>
      </c>
      <c r="P428" s="39">
        <v>5000000</v>
      </c>
      <c r="Q428" s="52">
        <v>50000</v>
      </c>
      <c r="R428" t="str">
        <f t="shared" si="8"/>
        <v>201705</v>
      </c>
      <c r="S428" s="14">
        <f>Q428</f>
        <v>50000</v>
      </c>
    </row>
    <row r="429" spans="1:19">
      <c r="A429" s="56" t="s">
        <v>268</v>
      </c>
      <c r="B429" s="56" t="s">
        <v>269</v>
      </c>
      <c r="C429" s="56" t="s">
        <v>270</v>
      </c>
      <c r="D429" s="56" t="s">
        <v>271</v>
      </c>
      <c r="E429" s="56" t="s">
        <v>271</v>
      </c>
      <c r="F429" s="56" t="s">
        <v>272</v>
      </c>
      <c r="G429" s="56" t="s">
        <v>273</v>
      </c>
      <c r="H429" s="56" t="s">
        <v>274</v>
      </c>
      <c r="I429" s="56" t="s">
        <v>348</v>
      </c>
      <c r="J429" s="56" t="s">
        <v>276</v>
      </c>
      <c r="K429" s="56" t="s">
        <v>277</v>
      </c>
      <c r="L429" s="56" t="s">
        <v>348</v>
      </c>
      <c r="M429" s="56" t="s">
        <v>496</v>
      </c>
      <c r="N429" s="56" t="s">
        <v>277</v>
      </c>
      <c r="O429" s="56" t="s">
        <v>277</v>
      </c>
      <c r="P429" s="39">
        <v>79500000</v>
      </c>
      <c r="Q429" s="52">
        <v>795000</v>
      </c>
      <c r="R429" t="str">
        <f t="shared" si="8"/>
        <v>201705</v>
      </c>
      <c r="S429" s="14">
        <f>Q429</f>
        <v>795000</v>
      </c>
    </row>
    <row r="430" spans="1:19">
      <c r="A430" s="56" t="s">
        <v>268</v>
      </c>
      <c r="B430" s="56" t="s">
        <v>269</v>
      </c>
      <c r="C430" s="56" t="s">
        <v>270</v>
      </c>
      <c r="D430" s="56" t="s">
        <v>271</v>
      </c>
      <c r="E430" s="56" t="s">
        <v>271</v>
      </c>
      <c r="F430" s="56" t="s">
        <v>272</v>
      </c>
      <c r="G430" s="56" t="s">
        <v>273</v>
      </c>
      <c r="H430" s="56" t="s">
        <v>274</v>
      </c>
      <c r="I430" s="56" t="s">
        <v>348</v>
      </c>
      <c r="J430" s="56" t="s">
        <v>276</v>
      </c>
      <c r="K430" s="56" t="s">
        <v>277</v>
      </c>
      <c r="L430" s="56" t="s">
        <v>348</v>
      </c>
      <c r="M430" s="56" t="s">
        <v>496</v>
      </c>
      <c r="N430" s="56" t="s">
        <v>279</v>
      </c>
      <c r="O430" s="56" t="s">
        <v>277</v>
      </c>
      <c r="P430" s="39">
        <v>105435790</v>
      </c>
      <c r="Q430" s="52">
        <v>-1054357.8999999999</v>
      </c>
      <c r="R430" t="str">
        <f t="shared" si="8"/>
        <v>201705</v>
      </c>
      <c r="S430" s="14">
        <f>-Q430</f>
        <v>1054357.8999999999</v>
      </c>
    </row>
    <row r="431" spans="1:19">
      <c r="A431" s="56" t="s">
        <v>268</v>
      </c>
      <c r="B431" s="56" t="s">
        <v>269</v>
      </c>
      <c r="C431" s="56" t="s">
        <v>270</v>
      </c>
      <c r="D431" s="56" t="s">
        <v>271</v>
      </c>
      <c r="E431" s="56" t="s">
        <v>271</v>
      </c>
      <c r="F431" s="56" t="s">
        <v>272</v>
      </c>
      <c r="G431" s="56" t="s">
        <v>273</v>
      </c>
      <c r="H431" s="56" t="s">
        <v>274</v>
      </c>
      <c r="I431" s="56" t="s">
        <v>349</v>
      </c>
      <c r="J431" s="56" t="s">
        <v>276</v>
      </c>
      <c r="K431" s="56" t="s">
        <v>277</v>
      </c>
      <c r="L431" s="56" t="s">
        <v>349</v>
      </c>
      <c r="M431" s="56" t="s">
        <v>496</v>
      </c>
      <c r="N431" s="56" t="s">
        <v>277</v>
      </c>
      <c r="O431" s="56" t="s">
        <v>277</v>
      </c>
      <c r="P431" s="39">
        <v>192311</v>
      </c>
      <c r="Q431" s="55">
        <v>1923.11</v>
      </c>
      <c r="R431" t="str">
        <f t="shared" si="8"/>
        <v>201705</v>
      </c>
      <c r="S431" s="14">
        <f>Q431</f>
        <v>1923.11</v>
      </c>
    </row>
    <row r="432" spans="1:19">
      <c r="A432" s="56" t="s">
        <v>268</v>
      </c>
      <c r="B432" s="56" t="s">
        <v>269</v>
      </c>
      <c r="C432" s="56" t="s">
        <v>270</v>
      </c>
      <c r="D432" s="56" t="s">
        <v>271</v>
      </c>
      <c r="E432" s="56" t="s">
        <v>271</v>
      </c>
      <c r="F432" s="56" t="s">
        <v>272</v>
      </c>
      <c r="G432" s="56" t="s">
        <v>273</v>
      </c>
      <c r="H432" s="56" t="s">
        <v>274</v>
      </c>
      <c r="I432" s="56" t="s">
        <v>349</v>
      </c>
      <c r="J432" s="56" t="s">
        <v>276</v>
      </c>
      <c r="K432" s="56" t="s">
        <v>277</v>
      </c>
      <c r="L432" s="56" t="s">
        <v>349</v>
      </c>
      <c r="M432" s="56" t="s">
        <v>496</v>
      </c>
      <c r="N432" s="56" t="s">
        <v>277</v>
      </c>
      <c r="O432" s="56" t="s">
        <v>277</v>
      </c>
      <c r="P432" s="39">
        <v>1822690</v>
      </c>
      <c r="Q432" s="55">
        <v>18226.900000000001</v>
      </c>
      <c r="R432" t="str">
        <f t="shared" si="8"/>
        <v>201705</v>
      </c>
      <c r="S432" s="14">
        <f>Q432</f>
        <v>18226.900000000001</v>
      </c>
    </row>
    <row r="433" spans="1:19">
      <c r="A433" s="56" t="s">
        <v>268</v>
      </c>
      <c r="B433" s="56" t="s">
        <v>269</v>
      </c>
      <c r="C433" s="56" t="s">
        <v>270</v>
      </c>
      <c r="D433" s="56" t="s">
        <v>271</v>
      </c>
      <c r="E433" s="56" t="s">
        <v>271</v>
      </c>
      <c r="F433" s="56" t="s">
        <v>272</v>
      </c>
      <c r="G433" s="56" t="s">
        <v>273</v>
      </c>
      <c r="H433" s="56" t="s">
        <v>274</v>
      </c>
      <c r="I433" s="56" t="s">
        <v>349</v>
      </c>
      <c r="J433" s="56" t="s">
        <v>276</v>
      </c>
      <c r="K433" s="56" t="s">
        <v>277</v>
      </c>
      <c r="L433" s="56" t="s">
        <v>349</v>
      </c>
      <c r="M433" s="56" t="s">
        <v>496</v>
      </c>
      <c r="N433" s="56" t="s">
        <v>279</v>
      </c>
      <c r="O433" s="56" t="s">
        <v>277</v>
      </c>
      <c r="P433" s="39">
        <v>19891827</v>
      </c>
      <c r="Q433" s="52">
        <v>-198918.27</v>
      </c>
      <c r="R433" t="str">
        <f t="shared" si="8"/>
        <v>201705</v>
      </c>
      <c r="S433" s="14">
        <f>-Q433</f>
        <v>198918.27</v>
      </c>
    </row>
    <row r="434" spans="1:19">
      <c r="A434" s="56" t="s">
        <v>268</v>
      </c>
      <c r="B434" s="56" t="s">
        <v>269</v>
      </c>
      <c r="C434" s="56" t="s">
        <v>270</v>
      </c>
      <c r="D434" s="56" t="s">
        <v>271</v>
      </c>
      <c r="E434" s="56" t="s">
        <v>271</v>
      </c>
      <c r="F434" s="56" t="s">
        <v>272</v>
      </c>
      <c r="G434" s="56" t="s">
        <v>273</v>
      </c>
      <c r="H434" s="56" t="s">
        <v>274</v>
      </c>
      <c r="I434" s="56" t="s">
        <v>350</v>
      </c>
      <c r="J434" s="56" t="s">
        <v>276</v>
      </c>
      <c r="K434" s="56" t="s">
        <v>277</v>
      </c>
      <c r="L434" s="56" t="s">
        <v>350</v>
      </c>
      <c r="M434" s="56" t="s">
        <v>496</v>
      </c>
      <c r="N434" s="56" t="s">
        <v>279</v>
      </c>
      <c r="O434" s="56" t="s">
        <v>277</v>
      </c>
      <c r="P434" s="39">
        <v>490034</v>
      </c>
      <c r="Q434" s="55">
        <v>-4900.34</v>
      </c>
      <c r="R434" t="str">
        <f t="shared" si="8"/>
        <v>201705</v>
      </c>
      <c r="S434" s="14">
        <f>-Q434</f>
        <v>4900.34</v>
      </c>
    </row>
    <row r="435" spans="1:19">
      <c r="A435" s="56" t="s">
        <v>268</v>
      </c>
      <c r="B435" s="56" t="s">
        <v>269</v>
      </c>
      <c r="C435" s="56" t="s">
        <v>270</v>
      </c>
      <c r="D435" s="56" t="s">
        <v>271</v>
      </c>
      <c r="E435" s="56" t="s">
        <v>271</v>
      </c>
      <c r="F435" s="56" t="s">
        <v>272</v>
      </c>
      <c r="G435" s="56" t="s">
        <v>273</v>
      </c>
      <c r="H435" s="56" t="s">
        <v>274</v>
      </c>
      <c r="I435" s="56" t="s">
        <v>350</v>
      </c>
      <c r="J435" s="56" t="s">
        <v>276</v>
      </c>
      <c r="K435" s="56" t="s">
        <v>277</v>
      </c>
      <c r="L435" s="56" t="s">
        <v>350</v>
      </c>
      <c r="M435" s="56" t="s">
        <v>496</v>
      </c>
      <c r="N435" s="56" t="s">
        <v>279</v>
      </c>
      <c r="O435" s="56" t="s">
        <v>277</v>
      </c>
      <c r="P435" s="39">
        <v>50939697</v>
      </c>
      <c r="Q435" s="52">
        <v>-509396.97</v>
      </c>
      <c r="R435" t="str">
        <f t="shared" si="8"/>
        <v>201705</v>
      </c>
      <c r="S435" s="14">
        <f>-Q435</f>
        <v>509396.97</v>
      </c>
    </row>
    <row r="436" spans="1:19">
      <c r="A436" s="56" t="s">
        <v>268</v>
      </c>
      <c r="B436" s="56" t="s">
        <v>269</v>
      </c>
      <c r="C436" s="56" t="s">
        <v>270</v>
      </c>
      <c r="D436" s="56" t="s">
        <v>271</v>
      </c>
      <c r="E436" s="56" t="s">
        <v>271</v>
      </c>
      <c r="F436" s="56" t="s">
        <v>272</v>
      </c>
      <c r="G436" s="56" t="s">
        <v>273</v>
      </c>
      <c r="H436" s="56" t="s">
        <v>274</v>
      </c>
      <c r="I436" s="56" t="s">
        <v>351</v>
      </c>
      <c r="J436" s="56" t="s">
        <v>276</v>
      </c>
      <c r="K436" s="56" t="s">
        <v>277</v>
      </c>
      <c r="L436" s="56" t="s">
        <v>351</v>
      </c>
      <c r="M436" s="56" t="s">
        <v>496</v>
      </c>
      <c r="N436" s="56" t="s">
        <v>277</v>
      </c>
      <c r="O436" s="56" t="s">
        <v>277</v>
      </c>
      <c r="P436" s="39">
        <v>624528</v>
      </c>
      <c r="Q436" s="55">
        <v>6245.28</v>
      </c>
      <c r="R436" t="str">
        <f t="shared" si="8"/>
        <v>201705</v>
      </c>
      <c r="S436" s="14">
        <f>Q436</f>
        <v>6245.28</v>
      </c>
    </row>
    <row r="437" spans="1:19">
      <c r="A437" s="56" t="s">
        <v>268</v>
      </c>
      <c r="B437" s="56" t="s">
        <v>269</v>
      </c>
      <c r="C437" s="56" t="s">
        <v>270</v>
      </c>
      <c r="D437" s="56" t="s">
        <v>271</v>
      </c>
      <c r="E437" s="56" t="s">
        <v>271</v>
      </c>
      <c r="F437" s="56" t="s">
        <v>272</v>
      </c>
      <c r="G437" s="56" t="s">
        <v>273</v>
      </c>
      <c r="H437" s="56" t="s">
        <v>274</v>
      </c>
      <c r="I437" s="56" t="s">
        <v>351</v>
      </c>
      <c r="J437" s="56" t="s">
        <v>276</v>
      </c>
      <c r="K437" s="56" t="s">
        <v>277</v>
      </c>
      <c r="L437" s="56" t="s">
        <v>351</v>
      </c>
      <c r="M437" s="56" t="s">
        <v>496</v>
      </c>
      <c r="N437" s="56" t="s">
        <v>277</v>
      </c>
      <c r="O437" s="56" t="s">
        <v>277</v>
      </c>
      <c r="P437" s="39">
        <v>25000000</v>
      </c>
      <c r="Q437" s="52">
        <v>250000</v>
      </c>
      <c r="R437" t="str">
        <f t="shared" si="8"/>
        <v>201705</v>
      </c>
      <c r="S437" s="14">
        <f>Q437</f>
        <v>250000</v>
      </c>
    </row>
    <row r="438" spans="1:19">
      <c r="A438" s="56" t="s">
        <v>268</v>
      </c>
      <c r="B438" s="56" t="s">
        <v>269</v>
      </c>
      <c r="C438" s="56" t="s">
        <v>270</v>
      </c>
      <c r="D438" s="56" t="s">
        <v>271</v>
      </c>
      <c r="E438" s="56" t="s">
        <v>271</v>
      </c>
      <c r="F438" s="56" t="s">
        <v>272</v>
      </c>
      <c r="G438" s="56" t="s">
        <v>273</v>
      </c>
      <c r="H438" s="56" t="s">
        <v>274</v>
      </c>
      <c r="I438" s="56" t="s">
        <v>352</v>
      </c>
      <c r="J438" s="56" t="s">
        <v>276</v>
      </c>
      <c r="K438" s="56" t="s">
        <v>277</v>
      </c>
      <c r="L438" s="56" t="s">
        <v>352</v>
      </c>
      <c r="M438" s="56" t="s">
        <v>496</v>
      </c>
      <c r="N438" s="56" t="s">
        <v>279</v>
      </c>
      <c r="O438" s="56" t="s">
        <v>277</v>
      </c>
      <c r="P438" s="39">
        <v>1037386</v>
      </c>
      <c r="Q438" s="55">
        <v>-10373.86</v>
      </c>
      <c r="R438" t="str">
        <f t="shared" si="8"/>
        <v>201705</v>
      </c>
      <c r="S438" s="14">
        <f t="shared" ref="S438:S443" si="9">-Q438</f>
        <v>10373.86</v>
      </c>
    </row>
    <row r="439" spans="1:19">
      <c r="A439" s="56" t="s">
        <v>268</v>
      </c>
      <c r="B439" s="56" t="s">
        <v>269</v>
      </c>
      <c r="C439" s="56" t="s">
        <v>270</v>
      </c>
      <c r="D439" s="56" t="s">
        <v>271</v>
      </c>
      <c r="E439" s="56" t="s">
        <v>271</v>
      </c>
      <c r="F439" s="56" t="s">
        <v>272</v>
      </c>
      <c r="G439" s="56" t="s">
        <v>273</v>
      </c>
      <c r="H439" s="56" t="s">
        <v>274</v>
      </c>
      <c r="I439" s="56" t="s">
        <v>353</v>
      </c>
      <c r="J439" s="56" t="s">
        <v>276</v>
      </c>
      <c r="K439" s="56" t="s">
        <v>277</v>
      </c>
      <c r="L439" s="56" t="s">
        <v>353</v>
      </c>
      <c r="M439" s="56" t="s">
        <v>496</v>
      </c>
      <c r="N439" s="56" t="s">
        <v>279</v>
      </c>
      <c r="O439" s="56" t="s">
        <v>277</v>
      </c>
      <c r="P439" s="39">
        <v>494714</v>
      </c>
      <c r="Q439" s="55">
        <v>-4947.1400000000003</v>
      </c>
      <c r="R439" t="str">
        <f t="shared" si="8"/>
        <v>201705</v>
      </c>
      <c r="S439" s="14">
        <f t="shared" si="9"/>
        <v>4947.1400000000003</v>
      </c>
    </row>
    <row r="440" spans="1:19">
      <c r="A440" s="56" t="s">
        <v>268</v>
      </c>
      <c r="B440" s="56" t="s">
        <v>269</v>
      </c>
      <c r="C440" s="56" t="s">
        <v>270</v>
      </c>
      <c r="D440" s="56" t="s">
        <v>271</v>
      </c>
      <c r="E440" s="56" t="s">
        <v>271</v>
      </c>
      <c r="F440" s="56" t="s">
        <v>272</v>
      </c>
      <c r="G440" s="56" t="s">
        <v>273</v>
      </c>
      <c r="H440" s="56" t="s">
        <v>274</v>
      </c>
      <c r="I440" s="56" t="s">
        <v>353</v>
      </c>
      <c r="J440" s="56" t="s">
        <v>276</v>
      </c>
      <c r="K440" s="56" t="s">
        <v>277</v>
      </c>
      <c r="L440" s="56" t="s">
        <v>353</v>
      </c>
      <c r="M440" s="56" t="s">
        <v>496</v>
      </c>
      <c r="N440" s="56" t="s">
        <v>279</v>
      </c>
      <c r="O440" s="56" t="s">
        <v>277</v>
      </c>
      <c r="P440" s="39">
        <v>24814423</v>
      </c>
      <c r="Q440" s="52">
        <v>-248144.23</v>
      </c>
      <c r="R440" t="str">
        <f t="shared" si="8"/>
        <v>201705</v>
      </c>
      <c r="S440" s="14">
        <f t="shared" si="9"/>
        <v>248144.23</v>
      </c>
    </row>
    <row r="441" spans="1:19">
      <c r="A441" s="56" t="s">
        <v>268</v>
      </c>
      <c r="B441" s="56" t="s">
        <v>269</v>
      </c>
      <c r="C441" s="56" t="s">
        <v>270</v>
      </c>
      <c r="D441" s="56" t="s">
        <v>271</v>
      </c>
      <c r="E441" s="56" t="s">
        <v>271</v>
      </c>
      <c r="F441" s="56" t="s">
        <v>272</v>
      </c>
      <c r="G441" s="56" t="s">
        <v>273</v>
      </c>
      <c r="H441" s="56" t="s">
        <v>274</v>
      </c>
      <c r="I441" s="56" t="s">
        <v>354</v>
      </c>
      <c r="J441" s="56" t="s">
        <v>276</v>
      </c>
      <c r="K441" s="56" t="s">
        <v>277</v>
      </c>
      <c r="L441" s="56" t="s">
        <v>354</v>
      </c>
      <c r="M441" s="56" t="s">
        <v>496</v>
      </c>
      <c r="N441" s="56" t="s">
        <v>279</v>
      </c>
      <c r="O441" s="56" t="s">
        <v>277</v>
      </c>
      <c r="P441" s="39">
        <v>21260</v>
      </c>
      <c r="Q441" s="55">
        <v>-212.6</v>
      </c>
      <c r="R441" t="str">
        <f t="shared" si="8"/>
        <v>201705</v>
      </c>
      <c r="S441" s="14">
        <f t="shared" si="9"/>
        <v>212.6</v>
      </c>
    </row>
    <row r="442" spans="1:19">
      <c r="A442" s="56" t="s">
        <v>268</v>
      </c>
      <c r="B442" s="56" t="s">
        <v>269</v>
      </c>
      <c r="C442" s="56" t="s">
        <v>270</v>
      </c>
      <c r="D442" s="56" t="s">
        <v>271</v>
      </c>
      <c r="E442" s="56" t="s">
        <v>271</v>
      </c>
      <c r="F442" s="56" t="s">
        <v>272</v>
      </c>
      <c r="G442" s="56" t="s">
        <v>273</v>
      </c>
      <c r="H442" s="56" t="s">
        <v>274</v>
      </c>
      <c r="I442" s="56" t="s">
        <v>355</v>
      </c>
      <c r="J442" s="56" t="s">
        <v>276</v>
      </c>
      <c r="K442" s="56" t="s">
        <v>277</v>
      </c>
      <c r="L442" s="56" t="s">
        <v>355</v>
      </c>
      <c r="M442" s="56" t="s">
        <v>496</v>
      </c>
      <c r="N442" s="56" t="s">
        <v>279</v>
      </c>
      <c r="O442" s="56" t="s">
        <v>277</v>
      </c>
      <c r="P442" s="39">
        <v>5187</v>
      </c>
      <c r="Q442" s="55">
        <v>-51.87</v>
      </c>
      <c r="R442" t="str">
        <f t="shared" si="8"/>
        <v>201705</v>
      </c>
      <c r="S442" s="14">
        <f t="shared" si="9"/>
        <v>51.87</v>
      </c>
    </row>
    <row r="443" spans="1:19">
      <c r="A443" s="56" t="s">
        <v>268</v>
      </c>
      <c r="B443" s="56" t="s">
        <v>269</v>
      </c>
      <c r="C443" s="56" t="s">
        <v>270</v>
      </c>
      <c r="D443" s="56" t="s">
        <v>271</v>
      </c>
      <c r="E443" s="56" t="s">
        <v>271</v>
      </c>
      <c r="F443" s="56" t="s">
        <v>272</v>
      </c>
      <c r="G443" s="56" t="s">
        <v>273</v>
      </c>
      <c r="H443" s="56" t="s">
        <v>274</v>
      </c>
      <c r="I443" s="56" t="s">
        <v>356</v>
      </c>
      <c r="J443" s="56" t="s">
        <v>276</v>
      </c>
      <c r="K443" s="56" t="s">
        <v>277</v>
      </c>
      <c r="L443" s="56" t="s">
        <v>356</v>
      </c>
      <c r="M443" s="56" t="s">
        <v>496</v>
      </c>
      <c r="N443" s="56" t="s">
        <v>279</v>
      </c>
      <c r="O443" s="56" t="s">
        <v>277</v>
      </c>
      <c r="P443" s="39">
        <v>152443</v>
      </c>
      <c r="Q443" s="55">
        <v>-1524.43</v>
      </c>
      <c r="R443" t="str">
        <f t="shared" si="8"/>
        <v>201705</v>
      </c>
      <c r="S443" s="14">
        <f t="shared" si="9"/>
        <v>1524.43</v>
      </c>
    </row>
    <row r="444" spans="1:19">
      <c r="A444" s="56" t="s">
        <v>268</v>
      </c>
      <c r="B444" s="56" t="s">
        <v>269</v>
      </c>
      <c r="C444" s="56" t="s">
        <v>270</v>
      </c>
      <c r="D444" s="56" t="s">
        <v>271</v>
      </c>
      <c r="E444" s="56" t="s">
        <v>271</v>
      </c>
      <c r="F444" s="56" t="s">
        <v>272</v>
      </c>
      <c r="G444" s="56" t="s">
        <v>273</v>
      </c>
      <c r="H444" s="56" t="s">
        <v>274</v>
      </c>
      <c r="I444" s="56" t="s">
        <v>357</v>
      </c>
      <c r="J444" s="56" t="s">
        <v>276</v>
      </c>
      <c r="K444" s="56" t="s">
        <v>277</v>
      </c>
      <c r="L444" s="56" t="s">
        <v>357</v>
      </c>
      <c r="M444" s="56" t="s">
        <v>496</v>
      </c>
      <c r="N444" s="56" t="s">
        <v>277</v>
      </c>
      <c r="O444" s="56" t="s">
        <v>277</v>
      </c>
      <c r="P444" s="39">
        <v>299450</v>
      </c>
      <c r="Q444" s="55">
        <v>2994.5</v>
      </c>
      <c r="R444" t="str">
        <f t="shared" si="8"/>
        <v>201705</v>
      </c>
      <c r="S444" s="14">
        <f>Q444</f>
        <v>2994.5</v>
      </c>
    </row>
    <row r="445" spans="1:19">
      <c r="A445" s="56" t="s">
        <v>268</v>
      </c>
      <c r="B445" s="56" t="s">
        <v>269</v>
      </c>
      <c r="C445" s="56" t="s">
        <v>270</v>
      </c>
      <c r="D445" s="56" t="s">
        <v>271</v>
      </c>
      <c r="E445" s="56" t="s">
        <v>271</v>
      </c>
      <c r="F445" s="56" t="s">
        <v>272</v>
      </c>
      <c r="G445" s="56" t="s">
        <v>273</v>
      </c>
      <c r="H445" s="56" t="s">
        <v>274</v>
      </c>
      <c r="I445" s="56" t="s">
        <v>358</v>
      </c>
      <c r="J445" s="56" t="s">
        <v>276</v>
      </c>
      <c r="K445" s="56" t="s">
        <v>277</v>
      </c>
      <c r="L445" s="56" t="s">
        <v>358</v>
      </c>
      <c r="M445" s="56" t="s">
        <v>496</v>
      </c>
      <c r="N445" s="56" t="s">
        <v>277</v>
      </c>
      <c r="O445" s="56" t="s">
        <v>277</v>
      </c>
      <c r="P445" s="39">
        <v>384554</v>
      </c>
      <c r="Q445" s="55">
        <v>3845.54</v>
      </c>
      <c r="R445" t="str">
        <f t="shared" si="8"/>
        <v>201705</v>
      </c>
      <c r="S445" s="14">
        <f>Q445</f>
        <v>3845.54</v>
      </c>
    </row>
    <row r="446" spans="1:19">
      <c r="A446" s="56" t="s">
        <v>268</v>
      </c>
      <c r="B446" s="56" t="s">
        <v>269</v>
      </c>
      <c r="C446" s="56" t="s">
        <v>270</v>
      </c>
      <c r="D446" s="56" t="s">
        <v>271</v>
      </c>
      <c r="E446" s="56" t="s">
        <v>271</v>
      </c>
      <c r="F446" s="56" t="s">
        <v>272</v>
      </c>
      <c r="G446" s="56" t="s">
        <v>273</v>
      </c>
      <c r="H446" s="56" t="s">
        <v>274</v>
      </c>
      <c r="I446" s="56" t="s">
        <v>358</v>
      </c>
      <c r="J446" s="56" t="s">
        <v>276</v>
      </c>
      <c r="K446" s="56" t="s">
        <v>277</v>
      </c>
      <c r="L446" s="56" t="s">
        <v>358</v>
      </c>
      <c r="M446" s="56" t="s">
        <v>496</v>
      </c>
      <c r="N446" s="56" t="s">
        <v>279</v>
      </c>
      <c r="O446" s="56" t="s">
        <v>277</v>
      </c>
      <c r="P446" s="39">
        <v>35123383</v>
      </c>
      <c r="Q446" s="52">
        <v>-351233.83</v>
      </c>
      <c r="R446" t="str">
        <f t="shared" si="8"/>
        <v>201705</v>
      </c>
      <c r="S446" s="14">
        <f>-Q446</f>
        <v>351233.83</v>
      </c>
    </row>
    <row r="447" spans="1:19">
      <c r="A447" s="56" t="s">
        <v>268</v>
      </c>
      <c r="B447" s="56" t="s">
        <v>269</v>
      </c>
      <c r="C447" s="56" t="s">
        <v>270</v>
      </c>
      <c r="D447" s="56" t="s">
        <v>271</v>
      </c>
      <c r="E447" s="56" t="s">
        <v>271</v>
      </c>
      <c r="F447" s="56" t="s">
        <v>272</v>
      </c>
      <c r="G447" s="56" t="s">
        <v>273</v>
      </c>
      <c r="H447" s="56" t="s">
        <v>274</v>
      </c>
      <c r="I447" s="56" t="s">
        <v>359</v>
      </c>
      <c r="J447" s="56" t="s">
        <v>276</v>
      </c>
      <c r="K447" s="56" t="s">
        <v>277</v>
      </c>
      <c r="L447" s="56" t="s">
        <v>359</v>
      </c>
      <c r="M447" s="56" t="s">
        <v>496</v>
      </c>
      <c r="N447" s="56" t="s">
        <v>279</v>
      </c>
      <c r="O447" s="56" t="s">
        <v>277</v>
      </c>
      <c r="P447" s="39">
        <v>929509</v>
      </c>
      <c r="Q447" s="55">
        <v>-9295.09</v>
      </c>
      <c r="R447" t="str">
        <f t="shared" si="8"/>
        <v>201705</v>
      </c>
      <c r="S447" s="14">
        <f>-Q447</f>
        <v>9295.09</v>
      </c>
    </row>
    <row r="448" spans="1:19">
      <c r="A448" s="56" t="s">
        <v>268</v>
      </c>
      <c r="B448" s="56" t="s">
        <v>269</v>
      </c>
      <c r="C448" s="56" t="s">
        <v>270</v>
      </c>
      <c r="D448" s="56" t="s">
        <v>271</v>
      </c>
      <c r="E448" s="56" t="s">
        <v>271</v>
      </c>
      <c r="F448" s="56" t="s">
        <v>272</v>
      </c>
      <c r="G448" s="56" t="s">
        <v>273</v>
      </c>
      <c r="H448" s="56" t="s">
        <v>274</v>
      </c>
      <c r="I448" s="56" t="s">
        <v>359</v>
      </c>
      <c r="J448" s="56" t="s">
        <v>276</v>
      </c>
      <c r="K448" s="56" t="s">
        <v>277</v>
      </c>
      <c r="L448" s="56" t="s">
        <v>359</v>
      </c>
      <c r="M448" s="56" t="s">
        <v>496</v>
      </c>
      <c r="N448" s="56" t="s">
        <v>279</v>
      </c>
      <c r="O448" s="56" t="s">
        <v>277</v>
      </c>
      <c r="P448" s="39">
        <v>19965379</v>
      </c>
      <c r="Q448" s="52">
        <v>-199653.79</v>
      </c>
      <c r="R448" t="str">
        <f t="shared" si="8"/>
        <v>201705</v>
      </c>
      <c r="S448" s="14">
        <f>-Q448</f>
        <v>199653.79</v>
      </c>
    </row>
    <row r="449" spans="1:19">
      <c r="A449" s="56" t="s">
        <v>268</v>
      </c>
      <c r="B449" s="56" t="s">
        <v>269</v>
      </c>
      <c r="C449" s="56" t="s">
        <v>270</v>
      </c>
      <c r="D449" s="56" t="s">
        <v>271</v>
      </c>
      <c r="E449" s="56" t="s">
        <v>271</v>
      </c>
      <c r="F449" s="56" t="s">
        <v>272</v>
      </c>
      <c r="G449" s="56" t="s">
        <v>273</v>
      </c>
      <c r="H449" s="56" t="s">
        <v>274</v>
      </c>
      <c r="I449" s="56" t="s">
        <v>360</v>
      </c>
      <c r="J449" s="56" t="s">
        <v>276</v>
      </c>
      <c r="K449" s="56" t="s">
        <v>277</v>
      </c>
      <c r="L449" s="56" t="s">
        <v>360</v>
      </c>
      <c r="M449" s="56" t="s">
        <v>496</v>
      </c>
      <c r="N449" s="56" t="s">
        <v>277</v>
      </c>
      <c r="O449" s="56" t="s">
        <v>277</v>
      </c>
      <c r="P449" s="39">
        <v>641526</v>
      </c>
      <c r="Q449" s="55">
        <v>6415.26</v>
      </c>
      <c r="R449" t="str">
        <f t="shared" si="8"/>
        <v>201705</v>
      </c>
      <c r="S449" s="14">
        <f>Q449</f>
        <v>6415.26</v>
      </c>
    </row>
    <row r="450" spans="1:19">
      <c r="A450" s="56" t="s">
        <v>268</v>
      </c>
      <c r="B450" s="56" t="s">
        <v>269</v>
      </c>
      <c r="C450" s="56" t="s">
        <v>270</v>
      </c>
      <c r="D450" s="56" t="s">
        <v>271</v>
      </c>
      <c r="E450" s="56" t="s">
        <v>271</v>
      </c>
      <c r="F450" s="56" t="s">
        <v>272</v>
      </c>
      <c r="G450" s="56" t="s">
        <v>273</v>
      </c>
      <c r="H450" s="56" t="s">
        <v>274</v>
      </c>
      <c r="I450" s="56" t="s">
        <v>361</v>
      </c>
      <c r="J450" s="56" t="s">
        <v>276</v>
      </c>
      <c r="K450" s="56" t="s">
        <v>277</v>
      </c>
      <c r="L450" s="56" t="s">
        <v>361</v>
      </c>
      <c r="M450" s="56" t="s">
        <v>496</v>
      </c>
      <c r="N450" s="56" t="s">
        <v>277</v>
      </c>
      <c r="O450" s="56" t="s">
        <v>277</v>
      </c>
      <c r="P450" s="39">
        <v>117770</v>
      </c>
      <c r="Q450" s="55">
        <v>1177.7</v>
      </c>
      <c r="R450" t="str">
        <f t="shared" si="8"/>
        <v>201705</v>
      </c>
      <c r="S450" s="14">
        <f>Q450</f>
        <v>1177.7</v>
      </c>
    </row>
    <row r="451" spans="1:19">
      <c r="A451" s="56" t="s">
        <v>268</v>
      </c>
      <c r="B451" s="56" t="s">
        <v>269</v>
      </c>
      <c r="C451" s="56" t="s">
        <v>270</v>
      </c>
      <c r="D451" s="56" t="s">
        <v>271</v>
      </c>
      <c r="E451" s="56" t="s">
        <v>271</v>
      </c>
      <c r="F451" s="56" t="s">
        <v>272</v>
      </c>
      <c r="G451" s="56" t="s">
        <v>273</v>
      </c>
      <c r="H451" s="56" t="s">
        <v>274</v>
      </c>
      <c r="I451" s="56" t="s">
        <v>362</v>
      </c>
      <c r="J451" s="56" t="s">
        <v>276</v>
      </c>
      <c r="K451" s="56" t="s">
        <v>277</v>
      </c>
      <c r="L451" s="56" t="s">
        <v>362</v>
      </c>
      <c r="M451" s="56" t="s">
        <v>496</v>
      </c>
      <c r="N451" s="56" t="s">
        <v>279</v>
      </c>
      <c r="O451" s="56" t="s">
        <v>277</v>
      </c>
      <c r="P451" s="39">
        <v>365424</v>
      </c>
      <c r="Q451" s="55">
        <v>-3654.24</v>
      </c>
      <c r="R451" t="str">
        <f t="shared" ref="R451:R514" si="10">MID(L451,1,6)</f>
        <v>201705</v>
      </c>
      <c r="S451" s="14">
        <f>-Q451</f>
        <v>3654.24</v>
      </c>
    </row>
    <row r="452" spans="1:19">
      <c r="A452" s="56" t="s">
        <v>268</v>
      </c>
      <c r="B452" s="56" t="s">
        <v>269</v>
      </c>
      <c r="C452" s="56" t="s">
        <v>270</v>
      </c>
      <c r="D452" s="56" t="s">
        <v>271</v>
      </c>
      <c r="E452" s="56" t="s">
        <v>271</v>
      </c>
      <c r="F452" s="56" t="s">
        <v>272</v>
      </c>
      <c r="G452" s="56" t="s">
        <v>273</v>
      </c>
      <c r="H452" s="56" t="s">
        <v>274</v>
      </c>
      <c r="I452" s="56" t="s">
        <v>363</v>
      </c>
      <c r="J452" s="56" t="s">
        <v>276</v>
      </c>
      <c r="K452" s="56" t="s">
        <v>277</v>
      </c>
      <c r="L452" s="56" t="s">
        <v>363</v>
      </c>
      <c r="M452" s="56" t="s">
        <v>496</v>
      </c>
      <c r="N452" s="56" t="s">
        <v>277</v>
      </c>
      <c r="O452" s="56" t="s">
        <v>277</v>
      </c>
      <c r="P452" s="39">
        <v>637342</v>
      </c>
      <c r="Q452" s="55">
        <v>6373.42</v>
      </c>
      <c r="R452" t="str">
        <f t="shared" si="10"/>
        <v>201705</v>
      </c>
      <c r="S452" s="14">
        <f>Q452</f>
        <v>6373.42</v>
      </c>
    </row>
    <row r="453" spans="1:19">
      <c r="A453" s="56" t="s">
        <v>268</v>
      </c>
      <c r="B453" s="56" t="s">
        <v>269</v>
      </c>
      <c r="C453" s="56" t="s">
        <v>270</v>
      </c>
      <c r="D453" s="56" t="s">
        <v>271</v>
      </c>
      <c r="E453" s="56" t="s">
        <v>271</v>
      </c>
      <c r="F453" s="56" t="s">
        <v>272</v>
      </c>
      <c r="G453" s="56" t="s">
        <v>273</v>
      </c>
      <c r="H453" s="56" t="s">
        <v>274</v>
      </c>
      <c r="I453" s="56" t="s">
        <v>363</v>
      </c>
      <c r="J453" s="56" t="s">
        <v>276</v>
      </c>
      <c r="K453" s="56" t="s">
        <v>277</v>
      </c>
      <c r="L453" s="56" t="s">
        <v>363</v>
      </c>
      <c r="M453" s="56" t="s">
        <v>496</v>
      </c>
      <c r="N453" s="56" t="s">
        <v>277</v>
      </c>
      <c r="O453" s="56" t="s">
        <v>277</v>
      </c>
      <c r="P453" s="39">
        <v>10000000</v>
      </c>
      <c r="Q453" s="58"/>
      <c r="R453" t="str">
        <f t="shared" si="10"/>
        <v>201705</v>
      </c>
      <c r="S453" s="14">
        <f>Q453</f>
        <v>0</v>
      </c>
    </row>
    <row r="454" spans="1:19">
      <c r="A454" s="56" t="s">
        <v>268</v>
      </c>
      <c r="B454" s="56" t="s">
        <v>269</v>
      </c>
      <c r="C454" s="56" t="s">
        <v>270</v>
      </c>
      <c r="D454" s="56" t="s">
        <v>271</v>
      </c>
      <c r="E454" s="56" t="s">
        <v>271</v>
      </c>
      <c r="F454" s="56" t="s">
        <v>272</v>
      </c>
      <c r="G454" s="56" t="s">
        <v>273</v>
      </c>
      <c r="H454" s="56" t="s">
        <v>274</v>
      </c>
      <c r="I454" s="56" t="s">
        <v>364</v>
      </c>
      <c r="J454" s="56" t="s">
        <v>276</v>
      </c>
      <c r="K454" s="56" t="s">
        <v>277</v>
      </c>
      <c r="L454" s="56" t="s">
        <v>364</v>
      </c>
      <c r="M454" s="56" t="s">
        <v>496</v>
      </c>
      <c r="N454" s="56" t="s">
        <v>279</v>
      </c>
      <c r="O454" s="56" t="s">
        <v>277</v>
      </c>
      <c r="P454" s="39">
        <v>786662</v>
      </c>
      <c r="Q454" s="55">
        <v>-7866.62</v>
      </c>
      <c r="R454" t="str">
        <f t="shared" si="10"/>
        <v>201705</v>
      </c>
      <c r="S454" s="14">
        <f>-Q454</f>
        <v>7866.62</v>
      </c>
    </row>
    <row r="455" spans="1:19">
      <c r="A455" s="56" t="s">
        <v>268</v>
      </c>
      <c r="B455" s="56" t="s">
        <v>269</v>
      </c>
      <c r="C455" s="56" t="s">
        <v>270</v>
      </c>
      <c r="D455" s="56" t="s">
        <v>271</v>
      </c>
      <c r="E455" s="56" t="s">
        <v>271</v>
      </c>
      <c r="F455" s="56" t="s">
        <v>272</v>
      </c>
      <c r="G455" s="56" t="s">
        <v>273</v>
      </c>
      <c r="H455" s="56" t="s">
        <v>274</v>
      </c>
      <c r="I455" s="56" t="s">
        <v>365</v>
      </c>
      <c r="J455" s="56" t="s">
        <v>276</v>
      </c>
      <c r="K455" s="56" t="s">
        <v>277</v>
      </c>
      <c r="L455" s="56" t="s">
        <v>365</v>
      </c>
      <c r="M455" s="56" t="s">
        <v>496</v>
      </c>
      <c r="N455" s="56" t="s">
        <v>279</v>
      </c>
      <c r="O455" s="56" t="s">
        <v>277</v>
      </c>
      <c r="P455" s="39">
        <v>10505</v>
      </c>
      <c r="Q455" s="55">
        <v>-105.05</v>
      </c>
      <c r="R455" t="str">
        <f t="shared" si="10"/>
        <v>201705</v>
      </c>
      <c r="S455" s="14">
        <f>-Q455</f>
        <v>105.05</v>
      </c>
    </row>
    <row r="456" spans="1:19">
      <c r="A456" s="56" t="s">
        <v>268</v>
      </c>
      <c r="B456" s="56" t="s">
        <v>269</v>
      </c>
      <c r="C456" s="56" t="s">
        <v>270</v>
      </c>
      <c r="D456" s="56" t="s">
        <v>271</v>
      </c>
      <c r="E456" s="56" t="s">
        <v>271</v>
      </c>
      <c r="F456" s="56" t="s">
        <v>272</v>
      </c>
      <c r="G456" s="56" t="s">
        <v>273</v>
      </c>
      <c r="H456" s="56" t="s">
        <v>274</v>
      </c>
      <c r="I456" s="56" t="s">
        <v>366</v>
      </c>
      <c r="J456" s="56" t="s">
        <v>276</v>
      </c>
      <c r="K456" s="56" t="s">
        <v>277</v>
      </c>
      <c r="L456" s="56" t="s">
        <v>366</v>
      </c>
      <c r="M456" s="56" t="s">
        <v>496</v>
      </c>
      <c r="N456" s="56" t="s">
        <v>279</v>
      </c>
      <c r="O456" s="56" t="s">
        <v>277</v>
      </c>
      <c r="P456" s="39">
        <v>8416</v>
      </c>
      <c r="Q456" s="55">
        <v>-84.16</v>
      </c>
      <c r="R456" t="str">
        <f t="shared" si="10"/>
        <v>201705</v>
      </c>
      <c r="S456" s="14">
        <f>-Q456</f>
        <v>84.16</v>
      </c>
    </row>
    <row r="457" spans="1:19">
      <c r="A457" s="56" t="s">
        <v>268</v>
      </c>
      <c r="B457" s="56" t="s">
        <v>269</v>
      </c>
      <c r="C457" s="56" t="s">
        <v>270</v>
      </c>
      <c r="D457" s="56" t="s">
        <v>271</v>
      </c>
      <c r="E457" s="56" t="s">
        <v>271</v>
      </c>
      <c r="F457" s="56" t="s">
        <v>272</v>
      </c>
      <c r="G457" s="56" t="s">
        <v>273</v>
      </c>
      <c r="H457" s="56" t="s">
        <v>274</v>
      </c>
      <c r="I457" s="56" t="s">
        <v>367</v>
      </c>
      <c r="J457" s="56" t="s">
        <v>276</v>
      </c>
      <c r="K457" s="56" t="s">
        <v>277</v>
      </c>
      <c r="L457" s="56" t="s">
        <v>367</v>
      </c>
      <c r="M457" s="56" t="s">
        <v>496</v>
      </c>
      <c r="N457" s="56" t="s">
        <v>277</v>
      </c>
      <c r="O457" s="56" t="s">
        <v>277</v>
      </c>
      <c r="P457" s="39">
        <v>2156270</v>
      </c>
      <c r="Q457" s="55">
        <v>21562.7</v>
      </c>
      <c r="R457" t="str">
        <f t="shared" si="10"/>
        <v>201705</v>
      </c>
      <c r="S457" s="14">
        <f>Q457</f>
        <v>21562.7</v>
      </c>
    </row>
    <row r="458" spans="1:19">
      <c r="A458" s="56" t="s">
        <v>268</v>
      </c>
      <c r="B458" s="56" t="s">
        <v>269</v>
      </c>
      <c r="C458" s="56" t="s">
        <v>270</v>
      </c>
      <c r="D458" s="56" t="s">
        <v>271</v>
      </c>
      <c r="E458" s="56" t="s">
        <v>271</v>
      </c>
      <c r="F458" s="56" t="s">
        <v>272</v>
      </c>
      <c r="G458" s="56" t="s">
        <v>273</v>
      </c>
      <c r="H458" s="56" t="s">
        <v>274</v>
      </c>
      <c r="I458" s="56" t="s">
        <v>367</v>
      </c>
      <c r="J458" s="56" t="s">
        <v>276</v>
      </c>
      <c r="K458" s="56" t="s">
        <v>277</v>
      </c>
      <c r="L458" s="56" t="s">
        <v>367</v>
      </c>
      <c r="M458" s="56" t="s">
        <v>496</v>
      </c>
      <c r="N458" s="56" t="s">
        <v>277</v>
      </c>
      <c r="O458" s="56" t="s">
        <v>277</v>
      </c>
      <c r="P458" s="39">
        <v>100000000</v>
      </c>
      <c r="Q458" s="52">
        <v>1000000</v>
      </c>
      <c r="R458" t="str">
        <f t="shared" si="10"/>
        <v>201705</v>
      </c>
      <c r="S458" s="14">
        <f>Q458</f>
        <v>1000000</v>
      </c>
    </row>
    <row r="459" spans="1:19">
      <c r="A459" s="56" t="s">
        <v>268</v>
      </c>
      <c r="B459" s="56" t="s">
        <v>269</v>
      </c>
      <c r="C459" s="56" t="s">
        <v>270</v>
      </c>
      <c r="D459" s="56" t="s">
        <v>271</v>
      </c>
      <c r="E459" s="56" t="s">
        <v>271</v>
      </c>
      <c r="F459" s="56" t="s">
        <v>272</v>
      </c>
      <c r="G459" s="56" t="s">
        <v>273</v>
      </c>
      <c r="H459" s="56" t="s">
        <v>274</v>
      </c>
      <c r="I459" s="56" t="s">
        <v>367</v>
      </c>
      <c r="J459" s="56" t="s">
        <v>276</v>
      </c>
      <c r="K459" s="56" t="s">
        <v>277</v>
      </c>
      <c r="L459" s="56" t="s">
        <v>367</v>
      </c>
      <c r="M459" s="56" t="s">
        <v>496</v>
      </c>
      <c r="N459" s="56" t="s">
        <v>279</v>
      </c>
      <c r="O459" s="56" t="s">
        <v>277</v>
      </c>
      <c r="P459" s="39">
        <v>1938406</v>
      </c>
      <c r="Q459" s="55">
        <v>-19384.060000000001</v>
      </c>
      <c r="R459" t="str">
        <f t="shared" si="10"/>
        <v>201705</v>
      </c>
      <c r="S459" s="14">
        <f>-Q459</f>
        <v>19384.060000000001</v>
      </c>
    </row>
    <row r="460" spans="1:19">
      <c r="A460" s="56" t="s">
        <v>268</v>
      </c>
      <c r="B460" s="56" t="s">
        <v>269</v>
      </c>
      <c r="C460" s="56" t="s">
        <v>270</v>
      </c>
      <c r="D460" s="56" t="s">
        <v>271</v>
      </c>
      <c r="E460" s="56" t="s">
        <v>271</v>
      </c>
      <c r="F460" s="56" t="s">
        <v>272</v>
      </c>
      <c r="G460" s="56" t="s">
        <v>273</v>
      </c>
      <c r="H460" s="56" t="s">
        <v>274</v>
      </c>
      <c r="I460" s="56" t="s">
        <v>367</v>
      </c>
      <c r="J460" s="56" t="s">
        <v>276</v>
      </c>
      <c r="K460" s="56" t="s">
        <v>277</v>
      </c>
      <c r="L460" s="56" t="s">
        <v>367</v>
      </c>
      <c r="M460" s="56" t="s">
        <v>496</v>
      </c>
      <c r="N460" s="56" t="s">
        <v>277</v>
      </c>
      <c r="O460" s="56" t="s">
        <v>277</v>
      </c>
      <c r="P460" s="39">
        <v>10900000</v>
      </c>
      <c r="Q460" s="52">
        <v>109000</v>
      </c>
      <c r="R460" t="str">
        <f t="shared" si="10"/>
        <v>201705</v>
      </c>
      <c r="S460" s="14">
        <f t="shared" ref="S460:S468" si="11">Q460</f>
        <v>109000</v>
      </c>
    </row>
    <row r="461" spans="1:19">
      <c r="A461" s="56" t="s">
        <v>268</v>
      </c>
      <c r="B461" s="56" t="s">
        <v>269</v>
      </c>
      <c r="C461" s="56" t="s">
        <v>270</v>
      </c>
      <c r="D461" s="56" t="s">
        <v>271</v>
      </c>
      <c r="E461" s="56" t="s">
        <v>271</v>
      </c>
      <c r="F461" s="56" t="s">
        <v>272</v>
      </c>
      <c r="G461" s="56" t="s">
        <v>273</v>
      </c>
      <c r="H461" s="56" t="s">
        <v>274</v>
      </c>
      <c r="I461" s="56" t="s">
        <v>367</v>
      </c>
      <c r="J461" s="56" t="s">
        <v>276</v>
      </c>
      <c r="K461" s="56" t="s">
        <v>277</v>
      </c>
      <c r="L461" s="56" t="s">
        <v>367</v>
      </c>
      <c r="M461" s="56" t="s">
        <v>496</v>
      </c>
      <c r="N461" s="56" t="s">
        <v>277</v>
      </c>
      <c r="O461" s="56" t="s">
        <v>277</v>
      </c>
      <c r="P461" s="39">
        <v>25000000</v>
      </c>
      <c r="Q461" s="52">
        <v>250000</v>
      </c>
      <c r="R461" t="str">
        <f t="shared" si="10"/>
        <v>201705</v>
      </c>
      <c r="S461" s="14">
        <f t="shared" si="11"/>
        <v>250000</v>
      </c>
    </row>
    <row r="462" spans="1:19">
      <c r="A462" s="56" t="s">
        <v>268</v>
      </c>
      <c r="B462" s="56" t="s">
        <v>269</v>
      </c>
      <c r="C462" s="56" t="s">
        <v>270</v>
      </c>
      <c r="D462" s="56" t="s">
        <v>271</v>
      </c>
      <c r="E462" s="56" t="s">
        <v>271</v>
      </c>
      <c r="F462" s="56" t="s">
        <v>272</v>
      </c>
      <c r="G462" s="56" t="s">
        <v>273</v>
      </c>
      <c r="H462" s="56" t="s">
        <v>274</v>
      </c>
      <c r="I462" s="56" t="s">
        <v>367</v>
      </c>
      <c r="J462" s="56" t="s">
        <v>276</v>
      </c>
      <c r="K462" s="56" t="s">
        <v>277</v>
      </c>
      <c r="L462" s="56" t="s">
        <v>367</v>
      </c>
      <c r="M462" s="56" t="s">
        <v>496</v>
      </c>
      <c r="N462" s="56" t="s">
        <v>277</v>
      </c>
      <c r="O462" s="56" t="s">
        <v>277</v>
      </c>
      <c r="P462" s="39">
        <v>25000000</v>
      </c>
      <c r="Q462" s="52">
        <v>250000</v>
      </c>
      <c r="R462" t="str">
        <f t="shared" si="10"/>
        <v>201705</v>
      </c>
      <c r="S462" s="14">
        <f t="shared" si="11"/>
        <v>250000</v>
      </c>
    </row>
    <row r="463" spans="1:19">
      <c r="A463" s="56" t="s">
        <v>268</v>
      </c>
      <c r="B463" s="56" t="s">
        <v>269</v>
      </c>
      <c r="C463" s="56" t="s">
        <v>270</v>
      </c>
      <c r="D463" s="56" t="s">
        <v>271</v>
      </c>
      <c r="E463" s="56" t="s">
        <v>271</v>
      </c>
      <c r="F463" s="56" t="s">
        <v>272</v>
      </c>
      <c r="G463" s="56" t="s">
        <v>273</v>
      </c>
      <c r="H463" s="56" t="s">
        <v>274</v>
      </c>
      <c r="I463" s="56" t="s">
        <v>368</v>
      </c>
      <c r="J463" s="56" t="s">
        <v>276</v>
      </c>
      <c r="K463" s="56" t="s">
        <v>277</v>
      </c>
      <c r="L463" s="56" t="s">
        <v>368</v>
      </c>
      <c r="M463" s="56" t="s">
        <v>496</v>
      </c>
      <c r="N463" s="56" t="s">
        <v>277</v>
      </c>
      <c r="O463" s="56" t="s">
        <v>277</v>
      </c>
      <c r="P463" s="39">
        <v>182917</v>
      </c>
      <c r="Q463" s="55">
        <v>1829.17</v>
      </c>
      <c r="R463" t="str">
        <f t="shared" si="10"/>
        <v>201706</v>
      </c>
      <c r="S463" s="14">
        <f t="shared" si="11"/>
        <v>1829.17</v>
      </c>
    </row>
    <row r="464" spans="1:19">
      <c r="A464" s="56" t="s">
        <v>268</v>
      </c>
      <c r="B464" s="56" t="s">
        <v>269</v>
      </c>
      <c r="C464" s="56" t="s">
        <v>270</v>
      </c>
      <c r="D464" s="56" t="s">
        <v>271</v>
      </c>
      <c r="E464" s="56" t="s">
        <v>271</v>
      </c>
      <c r="F464" s="56" t="s">
        <v>272</v>
      </c>
      <c r="G464" s="56" t="s">
        <v>273</v>
      </c>
      <c r="H464" s="56" t="s">
        <v>274</v>
      </c>
      <c r="I464" s="56" t="s">
        <v>368</v>
      </c>
      <c r="J464" s="56" t="s">
        <v>276</v>
      </c>
      <c r="K464" s="56" t="s">
        <v>277</v>
      </c>
      <c r="L464" s="56" t="s">
        <v>368</v>
      </c>
      <c r="M464" s="56" t="s">
        <v>496</v>
      </c>
      <c r="N464" s="56" t="s">
        <v>277</v>
      </c>
      <c r="O464" s="56" t="s">
        <v>277</v>
      </c>
      <c r="P464" s="39">
        <v>20000000</v>
      </c>
      <c r="Q464" s="52">
        <v>200000</v>
      </c>
      <c r="R464" t="str">
        <f t="shared" si="10"/>
        <v>201706</v>
      </c>
      <c r="S464" s="14">
        <f t="shared" si="11"/>
        <v>200000</v>
      </c>
    </row>
    <row r="465" spans="1:19">
      <c r="A465" s="56" t="s">
        <v>268</v>
      </c>
      <c r="B465" s="56" t="s">
        <v>269</v>
      </c>
      <c r="C465" s="56" t="s">
        <v>270</v>
      </c>
      <c r="D465" s="56" t="s">
        <v>271</v>
      </c>
      <c r="E465" s="56" t="s">
        <v>271</v>
      </c>
      <c r="F465" s="56" t="s">
        <v>272</v>
      </c>
      <c r="G465" s="56" t="s">
        <v>273</v>
      </c>
      <c r="H465" s="56" t="s">
        <v>274</v>
      </c>
      <c r="I465" s="56" t="s">
        <v>368</v>
      </c>
      <c r="J465" s="56" t="s">
        <v>276</v>
      </c>
      <c r="K465" s="56" t="s">
        <v>277</v>
      </c>
      <c r="L465" s="56" t="s">
        <v>368</v>
      </c>
      <c r="M465" s="56" t="s">
        <v>496</v>
      </c>
      <c r="N465" s="56" t="s">
        <v>277</v>
      </c>
      <c r="O465" s="56" t="s">
        <v>277</v>
      </c>
      <c r="P465" s="39">
        <v>40000000</v>
      </c>
      <c r="Q465" s="52">
        <v>400000</v>
      </c>
      <c r="R465" t="str">
        <f t="shared" si="10"/>
        <v>201706</v>
      </c>
      <c r="S465" s="14">
        <f t="shared" si="11"/>
        <v>400000</v>
      </c>
    </row>
    <row r="466" spans="1:19">
      <c r="A466" s="56" t="s">
        <v>268</v>
      </c>
      <c r="B466" s="56" t="s">
        <v>269</v>
      </c>
      <c r="C466" s="56" t="s">
        <v>270</v>
      </c>
      <c r="D466" s="56" t="s">
        <v>271</v>
      </c>
      <c r="E466" s="56" t="s">
        <v>271</v>
      </c>
      <c r="F466" s="56" t="s">
        <v>272</v>
      </c>
      <c r="G466" s="56" t="s">
        <v>273</v>
      </c>
      <c r="H466" s="56" t="s">
        <v>274</v>
      </c>
      <c r="I466" s="56" t="s">
        <v>369</v>
      </c>
      <c r="J466" s="56" t="s">
        <v>276</v>
      </c>
      <c r="K466" s="56" t="s">
        <v>277</v>
      </c>
      <c r="L466" s="56" t="s">
        <v>369</v>
      </c>
      <c r="M466" s="56" t="s">
        <v>496</v>
      </c>
      <c r="N466" s="56" t="s">
        <v>277</v>
      </c>
      <c r="O466" s="56" t="s">
        <v>277</v>
      </c>
      <c r="P466" s="39">
        <v>384224</v>
      </c>
      <c r="Q466" s="55">
        <v>3842.24</v>
      </c>
      <c r="R466" t="str">
        <f t="shared" si="10"/>
        <v>201706</v>
      </c>
      <c r="S466" s="14">
        <f t="shared" si="11"/>
        <v>3842.24</v>
      </c>
    </row>
    <row r="467" spans="1:19">
      <c r="A467" s="56" t="s">
        <v>268</v>
      </c>
      <c r="B467" s="56" t="s">
        <v>269</v>
      </c>
      <c r="C467" s="56" t="s">
        <v>270</v>
      </c>
      <c r="D467" s="56" t="s">
        <v>271</v>
      </c>
      <c r="E467" s="56" t="s">
        <v>271</v>
      </c>
      <c r="F467" s="56" t="s">
        <v>272</v>
      </c>
      <c r="G467" s="56" t="s">
        <v>273</v>
      </c>
      <c r="H467" s="56" t="s">
        <v>274</v>
      </c>
      <c r="I467" s="56" t="s">
        <v>370</v>
      </c>
      <c r="J467" s="56" t="s">
        <v>276</v>
      </c>
      <c r="K467" s="56" t="s">
        <v>277</v>
      </c>
      <c r="L467" s="56" t="s">
        <v>370</v>
      </c>
      <c r="M467" s="56" t="s">
        <v>496</v>
      </c>
      <c r="N467" s="56" t="s">
        <v>277</v>
      </c>
      <c r="O467" s="56" t="s">
        <v>277</v>
      </c>
      <c r="P467" s="39">
        <v>1700754</v>
      </c>
      <c r="Q467" s="55">
        <v>17007.54</v>
      </c>
      <c r="R467" t="str">
        <f t="shared" si="10"/>
        <v>201706</v>
      </c>
      <c r="S467" s="14">
        <f t="shared" si="11"/>
        <v>17007.54</v>
      </c>
    </row>
    <row r="468" spans="1:19">
      <c r="A468" s="56" t="s">
        <v>268</v>
      </c>
      <c r="B468" s="56" t="s">
        <v>269</v>
      </c>
      <c r="C468" s="56" t="s">
        <v>270</v>
      </c>
      <c r="D468" s="56" t="s">
        <v>271</v>
      </c>
      <c r="E468" s="56" t="s">
        <v>271</v>
      </c>
      <c r="F468" s="56" t="s">
        <v>272</v>
      </c>
      <c r="G468" s="56" t="s">
        <v>273</v>
      </c>
      <c r="H468" s="56" t="s">
        <v>274</v>
      </c>
      <c r="I468" s="56" t="s">
        <v>371</v>
      </c>
      <c r="J468" s="56" t="s">
        <v>276</v>
      </c>
      <c r="K468" s="56" t="s">
        <v>277</v>
      </c>
      <c r="L468" s="56" t="s">
        <v>371</v>
      </c>
      <c r="M468" s="56" t="s">
        <v>496</v>
      </c>
      <c r="N468" s="56" t="s">
        <v>277</v>
      </c>
      <c r="O468" s="56" t="s">
        <v>277</v>
      </c>
      <c r="P468" s="39">
        <v>1055734</v>
      </c>
      <c r="Q468" s="55">
        <v>10557.34</v>
      </c>
      <c r="R468" t="str">
        <f t="shared" si="10"/>
        <v>201706</v>
      </c>
      <c r="S468" s="14">
        <f t="shared" si="11"/>
        <v>10557.34</v>
      </c>
    </row>
    <row r="469" spans="1:19">
      <c r="A469" s="56" t="s">
        <v>268</v>
      </c>
      <c r="B469" s="56" t="s">
        <v>269</v>
      </c>
      <c r="C469" s="56" t="s">
        <v>270</v>
      </c>
      <c r="D469" s="56" t="s">
        <v>271</v>
      </c>
      <c r="E469" s="56" t="s">
        <v>271</v>
      </c>
      <c r="F469" s="56" t="s">
        <v>272</v>
      </c>
      <c r="G469" s="56" t="s">
        <v>273</v>
      </c>
      <c r="H469" s="56" t="s">
        <v>274</v>
      </c>
      <c r="I469" s="56" t="s">
        <v>372</v>
      </c>
      <c r="J469" s="56" t="s">
        <v>276</v>
      </c>
      <c r="K469" s="56" t="s">
        <v>277</v>
      </c>
      <c r="L469" s="56" t="s">
        <v>372</v>
      </c>
      <c r="M469" s="56" t="s">
        <v>496</v>
      </c>
      <c r="N469" s="56" t="s">
        <v>279</v>
      </c>
      <c r="O469" s="56" t="s">
        <v>277</v>
      </c>
      <c r="P469" s="39">
        <v>467859</v>
      </c>
      <c r="Q469" s="55">
        <v>-4678.59</v>
      </c>
      <c r="R469" t="str">
        <f t="shared" si="10"/>
        <v>201706</v>
      </c>
      <c r="S469" s="14">
        <f>-Q469</f>
        <v>4678.59</v>
      </c>
    </row>
    <row r="470" spans="1:19">
      <c r="A470" s="56" t="s">
        <v>268</v>
      </c>
      <c r="B470" s="56" t="s">
        <v>269</v>
      </c>
      <c r="C470" s="56" t="s">
        <v>270</v>
      </c>
      <c r="D470" s="56" t="s">
        <v>271</v>
      </c>
      <c r="E470" s="56" t="s">
        <v>271</v>
      </c>
      <c r="F470" s="56" t="s">
        <v>272</v>
      </c>
      <c r="G470" s="56" t="s">
        <v>273</v>
      </c>
      <c r="H470" s="56" t="s">
        <v>274</v>
      </c>
      <c r="I470" s="56" t="s">
        <v>373</v>
      </c>
      <c r="J470" s="56" t="s">
        <v>276</v>
      </c>
      <c r="K470" s="56" t="s">
        <v>277</v>
      </c>
      <c r="L470" s="56" t="s">
        <v>373</v>
      </c>
      <c r="M470" s="56" t="s">
        <v>496</v>
      </c>
      <c r="N470" s="56" t="s">
        <v>279</v>
      </c>
      <c r="O470" s="56" t="s">
        <v>277</v>
      </c>
      <c r="P470" s="39">
        <v>640470</v>
      </c>
      <c r="Q470" s="55">
        <v>-6404.7</v>
      </c>
      <c r="R470" t="str">
        <f t="shared" si="10"/>
        <v>201706</v>
      </c>
      <c r="S470" s="14">
        <f>-Q470</f>
        <v>6404.7</v>
      </c>
    </row>
    <row r="471" spans="1:19">
      <c r="A471" s="56" t="s">
        <v>268</v>
      </c>
      <c r="B471" s="56" t="s">
        <v>269</v>
      </c>
      <c r="C471" s="56" t="s">
        <v>270</v>
      </c>
      <c r="D471" s="56" t="s">
        <v>271</v>
      </c>
      <c r="E471" s="56" t="s">
        <v>271</v>
      </c>
      <c r="F471" s="56" t="s">
        <v>272</v>
      </c>
      <c r="G471" s="56" t="s">
        <v>273</v>
      </c>
      <c r="H471" s="56" t="s">
        <v>274</v>
      </c>
      <c r="I471" s="56" t="s">
        <v>374</v>
      </c>
      <c r="J471" s="56" t="s">
        <v>276</v>
      </c>
      <c r="K471" s="56" t="s">
        <v>277</v>
      </c>
      <c r="L471" s="56" t="s">
        <v>374</v>
      </c>
      <c r="M471" s="56" t="s">
        <v>496</v>
      </c>
      <c r="N471" s="56" t="s">
        <v>279</v>
      </c>
      <c r="O471" s="56" t="s">
        <v>277</v>
      </c>
      <c r="P471" s="39">
        <v>225196</v>
      </c>
      <c r="Q471" s="55">
        <v>-2251.96</v>
      </c>
      <c r="R471" t="str">
        <f t="shared" si="10"/>
        <v>201706</v>
      </c>
      <c r="S471" s="14">
        <f>-Q471</f>
        <v>2251.96</v>
      </c>
    </row>
    <row r="472" spans="1:19">
      <c r="A472" s="56" t="s">
        <v>268</v>
      </c>
      <c r="B472" s="56" t="s">
        <v>269</v>
      </c>
      <c r="C472" s="56" t="s">
        <v>270</v>
      </c>
      <c r="D472" s="56" t="s">
        <v>271</v>
      </c>
      <c r="E472" s="56" t="s">
        <v>271</v>
      </c>
      <c r="F472" s="56" t="s">
        <v>272</v>
      </c>
      <c r="G472" s="56" t="s">
        <v>273</v>
      </c>
      <c r="H472" s="56" t="s">
        <v>274</v>
      </c>
      <c r="I472" s="56" t="s">
        <v>375</v>
      </c>
      <c r="J472" s="56" t="s">
        <v>276</v>
      </c>
      <c r="K472" s="56" t="s">
        <v>277</v>
      </c>
      <c r="L472" s="56" t="s">
        <v>375</v>
      </c>
      <c r="M472" s="56" t="s">
        <v>496</v>
      </c>
      <c r="N472" s="56" t="s">
        <v>277</v>
      </c>
      <c r="O472" s="56" t="s">
        <v>277</v>
      </c>
      <c r="P472" s="39">
        <v>178348</v>
      </c>
      <c r="Q472" s="55">
        <v>1783.48</v>
      </c>
      <c r="R472" t="str">
        <f t="shared" si="10"/>
        <v>201706</v>
      </c>
      <c r="S472" s="14">
        <f>Q472</f>
        <v>1783.48</v>
      </c>
    </row>
    <row r="473" spans="1:19">
      <c r="A473" s="56" t="s">
        <v>268</v>
      </c>
      <c r="B473" s="56" t="s">
        <v>269</v>
      </c>
      <c r="C473" s="56" t="s">
        <v>270</v>
      </c>
      <c r="D473" s="56" t="s">
        <v>271</v>
      </c>
      <c r="E473" s="56" t="s">
        <v>271</v>
      </c>
      <c r="F473" s="56" t="s">
        <v>272</v>
      </c>
      <c r="G473" s="56" t="s">
        <v>273</v>
      </c>
      <c r="H473" s="56" t="s">
        <v>274</v>
      </c>
      <c r="I473" s="56" t="s">
        <v>375</v>
      </c>
      <c r="J473" s="56" t="s">
        <v>276</v>
      </c>
      <c r="K473" s="56" t="s">
        <v>277</v>
      </c>
      <c r="L473" s="56" t="s">
        <v>375</v>
      </c>
      <c r="M473" s="56" t="s">
        <v>496</v>
      </c>
      <c r="N473" s="56" t="s">
        <v>279</v>
      </c>
      <c r="O473" s="56" t="s">
        <v>277</v>
      </c>
      <c r="P473" s="39">
        <v>100966292</v>
      </c>
      <c r="Q473" s="52">
        <v>-1009662.92</v>
      </c>
      <c r="R473" t="str">
        <f t="shared" si="10"/>
        <v>201706</v>
      </c>
      <c r="S473" s="14">
        <f>-Q473</f>
        <v>1009662.92</v>
      </c>
    </row>
    <row r="474" spans="1:19">
      <c r="A474" s="56" t="s">
        <v>268</v>
      </c>
      <c r="B474" s="56" t="s">
        <v>269</v>
      </c>
      <c r="C474" s="56" t="s">
        <v>270</v>
      </c>
      <c r="D474" s="56" t="s">
        <v>271</v>
      </c>
      <c r="E474" s="56" t="s">
        <v>271</v>
      </c>
      <c r="F474" s="56" t="s">
        <v>272</v>
      </c>
      <c r="G474" s="56" t="s">
        <v>273</v>
      </c>
      <c r="H474" s="56" t="s">
        <v>274</v>
      </c>
      <c r="I474" s="56" t="s">
        <v>376</v>
      </c>
      <c r="J474" s="56" t="s">
        <v>276</v>
      </c>
      <c r="K474" s="56" t="s">
        <v>277</v>
      </c>
      <c r="L474" s="56" t="s">
        <v>376</v>
      </c>
      <c r="M474" s="56" t="s">
        <v>496</v>
      </c>
      <c r="N474" s="56" t="s">
        <v>277</v>
      </c>
      <c r="O474" s="56" t="s">
        <v>277</v>
      </c>
      <c r="P474" s="39">
        <v>163793</v>
      </c>
      <c r="Q474" s="55">
        <v>1637.93</v>
      </c>
      <c r="R474" t="str">
        <f t="shared" si="10"/>
        <v>201706</v>
      </c>
      <c r="S474" s="14">
        <f>Q474</f>
        <v>1637.93</v>
      </c>
    </row>
    <row r="475" spans="1:19">
      <c r="A475" s="56" t="s">
        <v>268</v>
      </c>
      <c r="B475" s="56" t="s">
        <v>269</v>
      </c>
      <c r="C475" s="56" t="s">
        <v>270</v>
      </c>
      <c r="D475" s="56" t="s">
        <v>271</v>
      </c>
      <c r="E475" s="56" t="s">
        <v>271</v>
      </c>
      <c r="F475" s="56" t="s">
        <v>272</v>
      </c>
      <c r="G475" s="56" t="s">
        <v>273</v>
      </c>
      <c r="H475" s="56" t="s">
        <v>274</v>
      </c>
      <c r="I475" s="56" t="s">
        <v>377</v>
      </c>
      <c r="J475" s="56" t="s">
        <v>276</v>
      </c>
      <c r="K475" s="56" t="s">
        <v>277</v>
      </c>
      <c r="L475" s="56" t="s">
        <v>377</v>
      </c>
      <c r="M475" s="56" t="s">
        <v>496</v>
      </c>
      <c r="N475" s="56" t="s">
        <v>277</v>
      </c>
      <c r="O475" s="56" t="s">
        <v>277</v>
      </c>
      <c r="P475" s="39">
        <v>371588</v>
      </c>
      <c r="Q475" s="55">
        <v>3715.88</v>
      </c>
      <c r="R475" t="str">
        <f t="shared" si="10"/>
        <v>201706</v>
      </c>
      <c r="S475" s="14">
        <f>Q475</f>
        <v>3715.88</v>
      </c>
    </row>
    <row r="476" spans="1:19">
      <c r="A476" s="56" t="s">
        <v>268</v>
      </c>
      <c r="B476" s="56" t="s">
        <v>269</v>
      </c>
      <c r="C476" s="56" t="s">
        <v>270</v>
      </c>
      <c r="D476" s="56" t="s">
        <v>271</v>
      </c>
      <c r="E476" s="56" t="s">
        <v>271</v>
      </c>
      <c r="F476" s="56" t="s">
        <v>272</v>
      </c>
      <c r="G476" s="56" t="s">
        <v>273</v>
      </c>
      <c r="H476" s="56" t="s">
        <v>274</v>
      </c>
      <c r="I476" s="56" t="s">
        <v>378</v>
      </c>
      <c r="J476" s="56" t="s">
        <v>276</v>
      </c>
      <c r="K476" s="56" t="s">
        <v>277</v>
      </c>
      <c r="L476" s="56" t="s">
        <v>378</v>
      </c>
      <c r="M476" s="56" t="s">
        <v>496</v>
      </c>
      <c r="N476" s="56" t="s">
        <v>277</v>
      </c>
      <c r="O476" s="56" t="s">
        <v>277</v>
      </c>
      <c r="P476" s="39">
        <v>39684</v>
      </c>
      <c r="Q476" s="55">
        <v>396.84</v>
      </c>
      <c r="R476" t="str">
        <f t="shared" si="10"/>
        <v>201706</v>
      </c>
      <c r="S476" s="14">
        <f>Q476</f>
        <v>396.84</v>
      </c>
    </row>
    <row r="477" spans="1:19">
      <c r="A477" s="56" t="s">
        <v>268</v>
      </c>
      <c r="B477" s="56" t="s">
        <v>269</v>
      </c>
      <c r="C477" s="56" t="s">
        <v>270</v>
      </c>
      <c r="D477" s="56" t="s">
        <v>271</v>
      </c>
      <c r="E477" s="56" t="s">
        <v>271</v>
      </c>
      <c r="F477" s="56" t="s">
        <v>272</v>
      </c>
      <c r="G477" s="56" t="s">
        <v>273</v>
      </c>
      <c r="H477" s="56" t="s">
        <v>274</v>
      </c>
      <c r="I477" s="56" t="s">
        <v>379</v>
      </c>
      <c r="J477" s="56" t="s">
        <v>276</v>
      </c>
      <c r="K477" s="56" t="s">
        <v>277</v>
      </c>
      <c r="L477" s="56" t="s">
        <v>379</v>
      </c>
      <c r="M477" s="56" t="s">
        <v>496</v>
      </c>
      <c r="N477" s="56" t="s">
        <v>277</v>
      </c>
      <c r="O477" s="56" t="s">
        <v>277</v>
      </c>
      <c r="P477" s="39">
        <v>68629</v>
      </c>
      <c r="Q477" s="55">
        <v>686.29</v>
      </c>
      <c r="R477" t="str">
        <f t="shared" si="10"/>
        <v>201706</v>
      </c>
      <c r="S477" s="14">
        <f>Q477</f>
        <v>686.29</v>
      </c>
    </row>
    <row r="478" spans="1:19">
      <c r="A478" s="56" t="s">
        <v>268</v>
      </c>
      <c r="B478" s="56" t="s">
        <v>269</v>
      </c>
      <c r="C478" s="56" t="s">
        <v>270</v>
      </c>
      <c r="D478" s="56" t="s">
        <v>271</v>
      </c>
      <c r="E478" s="56" t="s">
        <v>271</v>
      </c>
      <c r="F478" s="56" t="s">
        <v>272</v>
      </c>
      <c r="G478" s="56" t="s">
        <v>273</v>
      </c>
      <c r="H478" s="56" t="s">
        <v>274</v>
      </c>
      <c r="I478" s="56" t="s">
        <v>380</v>
      </c>
      <c r="J478" s="56" t="s">
        <v>276</v>
      </c>
      <c r="K478" s="56" t="s">
        <v>277</v>
      </c>
      <c r="L478" s="56" t="s">
        <v>380</v>
      </c>
      <c r="M478" s="56" t="s">
        <v>496</v>
      </c>
      <c r="N478" s="56" t="s">
        <v>277</v>
      </c>
      <c r="O478" s="56" t="s">
        <v>277</v>
      </c>
      <c r="P478" s="39">
        <v>1136178</v>
      </c>
      <c r="Q478" s="55">
        <v>11361.78</v>
      </c>
      <c r="R478" t="str">
        <f t="shared" si="10"/>
        <v>201706</v>
      </c>
      <c r="S478" s="14">
        <f>Q478</f>
        <v>11361.78</v>
      </c>
    </row>
    <row r="479" spans="1:19">
      <c r="A479" s="56" t="s">
        <v>268</v>
      </c>
      <c r="B479" s="56" t="s">
        <v>269</v>
      </c>
      <c r="C479" s="56" t="s">
        <v>270</v>
      </c>
      <c r="D479" s="56" t="s">
        <v>271</v>
      </c>
      <c r="E479" s="56" t="s">
        <v>271</v>
      </c>
      <c r="F479" s="56" t="s">
        <v>272</v>
      </c>
      <c r="G479" s="56" t="s">
        <v>273</v>
      </c>
      <c r="H479" s="56" t="s">
        <v>274</v>
      </c>
      <c r="I479" s="56" t="s">
        <v>380</v>
      </c>
      <c r="J479" s="56" t="s">
        <v>276</v>
      </c>
      <c r="K479" s="56" t="s">
        <v>277</v>
      </c>
      <c r="L479" s="56" t="s">
        <v>380</v>
      </c>
      <c r="M479" s="56" t="s">
        <v>496</v>
      </c>
      <c r="N479" s="56" t="s">
        <v>279</v>
      </c>
      <c r="O479" s="56" t="s">
        <v>277</v>
      </c>
      <c r="P479" s="39">
        <v>1107407</v>
      </c>
      <c r="Q479" s="55">
        <v>-11074.07</v>
      </c>
      <c r="R479" t="str">
        <f t="shared" si="10"/>
        <v>201706</v>
      </c>
      <c r="S479" s="14">
        <f>-Q479</f>
        <v>11074.07</v>
      </c>
    </row>
    <row r="480" spans="1:19">
      <c r="A480" s="56" t="s">
        <v>268</v>
      </c>
      <c r="B480" s="56" t="s">
        <v>269</v>
      </c>
      <c r="C480" s="56" t="s">
        <v>270</v>
      </c>
      <c r="D480" s="56" t="s">
        <v>271</v>
      </c>
      <c r="E480" s="56" t="s">
        <v>271</v>
      </c>
      <c r="F480" s="56" t="s">
        <v>272</v>
      </c>
      <c r="G480" s="56" t="s">
        <v>273</v>
      </c>
      <c r="H480" s="56" t="s">
        <v>274</v>
      </c>
      <c r="I480" s="56" t="s">
        <v>380</v>
      </c>
      <c r="J480" s="56" t="s">
        <v>276</v>
      </c>
      <c r="K480" s="56" t="s">
        <v>277</v>
      </c>
      <c r="L480" s="56" t="s">
        <v>380</v>
      </c>
      <c r="M480" s="56" t="s">
        <v>496</v>
      </c>
      <c r="N480" s="56" t="s">
        <v>279</v>
      </c>
      <c r="O480" s="56" t="s">
        <v>277</v>
      </c>
      <c r="P480" s="39">
        <v>40496832</v>
      </c>
      <c r="Q480" s="52">
        <v>-404968.32</v>
      </c>
      <c r="R480" t="str">
        <f t="shared" si="10"/>
        <v>201706</v>
      </c>
      <c r="S480" s="14">
        <f>-Q480</f>
        <v>404968.32</v>
      </c>
    </row>
    <row r="481" spans="1:19">
      <c r="A481" s="56" t="s">
        <v>268</v>
      </c>
      <c r="B481" s="56" t="s">
        <v>269</v>
      </c>
      <c r="C481" s="56" t="s">
        <v>270</v>
      </c>
      <c r="D481" s="56" t="s">
        <v>271</v>
      </c>
      <c r="E481" s="56" t="s">
        <v>271</v>
      </c>
      <c r="F481" s="56" t="s">
        <v>272</v>
      </c>
      <c r="G481" s="56" t="s">
        <v>273</v>
      </c>
      <c r="H481" s="56" t="s">
        <v>274</v>
      </c>
      <c r="I481" s="56" t="s">
        <v>381</v>
      </c>
      <c r="J481" s="56" t="s">
        <v>276</v>
      </c>
      <c r="K481" s="56" t="s">
        <v>277</v>
      </c>
      <c r="L481" s="56" t="s">
        <v>381</v>
      </c>
      <c r="M481" s="56" t="s">
        <v>496</v>
      </c>
      <c r="N481" s="56" t="s">
        <v>277</v>
      </c>
      <c r="O481" s="56" t="s">
        <v>277</v>
      </c>
      <c r="P481" s="39">
        <v>585121</v>
      </c>
      <c r="Q481" s="55">
        <v>5851.21</v>
      </c>
      <c r="R481" t="str">
        <f t="shared" si="10"/>
        <v>201706</v>
      </c>
      <c r="S481" s="14">
        <f>Q481</f>
        <v>5851.21</v>
      </c>
    </row>
    <row r="482" spans="1:19">
      <c r="A482" s="56" t="s">
        <v>268</v>
      </c>
      <c r="B482" s="56" t="s">
        <v>269</v>
      </c>
      <c r="C482" s="56" t="s">
        <v>270</v>
      </c>
      <c r="D482" s="56" t="s">
        <v>271</v>
      </c>
      <c r="E482" s="56" t="s">
        <v>271</v>
      </c>
      <c r="F482" s="56" t="s">
        <v>272</v>
      </c>
      <c r="G482" s="56" t="s">
        <v>273</v>
      </c>
      <c r="H482" s="56" t="s">
        <v>274</v>
      </c>
      <c r="I482" s="56" t="s">
        <v>381</v>
      </c>
      <c r="J482" s="56" t="s">
        <v>276</v>
      </c>
      <c r="K482" s="56" t="s">
        <v>277</v>
      </c>
      <c r="L482" s="56" t="s">
        <v>381</v>
      </c>
      <c r="M482" s="56" t="s">
        <v>496</v>
      </c>
      <c r="N482" s="56" t="s">
        <v>279</v>
      </c>
      <c r="O482" s="56" t="s">
        <v>277</v>
      </c>
      <c r="P482" s="39">
        <v>488738</v>
      </c>
      <c r="Q482" s="55">
        <v>-4887.38</v>
      </c>
      <c r="R482" t="str">
        <f t="shared" si="10"/>
        <v>201706</v>
      </c>
      <c r="S482" s="14">
        <f>-Q482</f>
        <v>4887.38</v>
      </c>
    </row>
    <row r="483" spans="1:19">
      <c r="A483" s="56" t="s">
        <v>268</v>
      </c>
      <c r="B483" s="56" t="s">
        <v>269</v>
      </c>
      <c r="C483" s="56" t="s">
        <v>270</v>
      </c>
      <c r="D483" s="56" t="s">
        <v>271</v>
      </c>
      <c r="E483" s="56" t="s">
        <v>271</v>
      </c>
      <c r="F483" s="56" t="s">
        <v>272</v>
      </c>
      <c r="G483" s="56" t="s">
        <v>273</v>
      </c>
      <c r="H483" s="56" t="s">
        <v>274</v>
      </c>
      <c r="I483" s="56" t="s">
        <v>381</v>
      </c>
      <c r="J483" s="56" t="s">
        <v>276</v>
      </c>
      <c r="K483" s="56" t="s">
        <v>277</v>
      </c>
      <c r="L483" s="56" t="s">
        <v>381</v>
      </c>
      <c r="M483" s="56" t="s">
        <v>496</v>
      </c>
      <c r="N483" s="56" t="s">
        <v>279</v>
      </c>
      <c r="O483" s="56" t="s">
        <v>277</v>
      </c>
      <c r="P483" s="39">
        <v>30250370</v>
      </c>
      <c r="Q483" s="52">
        <v>-302503.7</v>
      </c>
      <c r="R483" t="str">
        <f t="shared" si="10"/>
        <v>201706</v>
      </c>
      <c r="S483" s="14">
        <f>-Q483</f>
        <v>302503.7</v>
      </c>
    </row>
    <row r="484" spans="1:19">
      <c r="A484" s="56" t="s">
        <v>268</v>
      </c>
      <c r="B484" s="56" t="s">
        <v>269</v>
      </c>
      <c r="C484" s="56" t="s">
        <v>270</v>
      </c>
      <c r="D484" s="56" t="s">
        <v>271</v>
      </c>
      <c r="E484" s="56" t="s">
        <v>271</v>
      </c>
      <c r="F484" s="56" t="s">
        <v>272</v>
      </c>
      <c r="G484" s="56" t="s">
        <v>273</v>
      </c>
      <c r="H484" s="56" t="s">
        <v>274</v>
      </c>
      <c r="I484" s="56" t="s">
        <v>382</v>
      </c>
      <c r="J484" s="56" t="s">
        <v>276</v>
      </c>
      <c r="K484" s="56" t="s">
        <v>277</v>
      </c>
      <c r="L484" s="56" t="s">
        <v>382</v>
      </c>
      <c r="M484" s="56" t="s">
        <v>496</v>
      </c>
      <c r="N484" s="56" t="s">
        <v>277</v>
      </c>
      <c r="O484" s="56" t="s">
        <v>277</v>
      </c>
      <c r="P484" s="39">
        <v>426163</v>
      </c>
      <c r="Q484" s="55">
        <v>4261.63</v>
      </c>
      <c r="R484" t="str">
        <f t="shared" si="10"/>
        <v>201706</v>
      </c>
      <c r="S484" s="14">
        <f>Q484</f>
        <v>4261.63</v>
      </c>
    </row>
    <row r="485" spans="1:19">
      <c r="A485" s="56" t="s">
        <v>268</v>
      </c>
      <c r="B485" s="56" t="s">
        <v>269</v>
      </c>
      <c r="C485" s="56" t="s">
        <v>270</v>
      </c>
      <c r="D485" s="56" t="s">
        <v>271</v>
      </c>
      <c r="E485" s="56" t="s">
        <v>271</v>
      </c>
      <c r="F485" s="56" t="s">
        <v>272</v>
      </c>
      <c r="G485" s="56" t="s">
        <v>273</v>
      </c>
      <c r="H485" s="56" t="s">
        <v>274</v>
      </c>
      <c r="I485" s="56" t="s">
        <v>383</v>
      </c>
      <c r="J485" s="56" t="s">
        <v>276</v>
      </c>
      <c r="K485" s="56" t="s">
        <v>277</v>
      </c>
      <c r="L485" s="56" t="s">
        <v>383</v>
      </c>
      <c r="M485" s="56" t="s">
        <v>496</v>
      </c>
      <c r="N485" s="56" t="s">
        <v>277</v>
      </c>
      <c r="O485" s="56" t="s">
        <v>277</v>
      </c>
      <c r="P485" s="39">
        <v>501395</v>
      </c>
      <c r="Q485" s="55">
        <v>5013.95</v>
      </c>
      <c r="R485" t="str">
        <f t="shared" si="10"/>
        <v>201706</v>
      </c>
      <c r="S485" s="14">
        <f>Q485</f>
        <v>5013.95</v>
      </c>
    </row>
    <row r="486" spans="1:19">
      <c r="A486" s="56" t="s">
        <v>268</v>
      </c>
      <c r="B486" s="56" t="s">
        <v>269</v>
      </c>
      <c r="C486" s="56" t="s">
        <v>270</v>
      </c>
      <c r="D486" s="56" t="s">
        <v>271</v>
      </c>
      <c r="E486" s="56" t="s">
        <v>271</v>
      </c>
      <c r="F486" s="56" t="s">
        <v>272</v>
      </c>
      <c r="G486" s="56" t="s">
        <v>273</v>
      </c>
      <c r="H486" s="56" t="s">
        <v>274</v>
      </c>
      <c r="I486" s="56" t="s">
        <v>383</v>
      </c>
      <c r="J486" s="56" t="s">
        <v>276</v>
      </c>
      <c r="K486" s="56" t="s">
        <v>277</v>
      </c>
      <c r="L486" s="56" t="s">
        <v>383</v>
      </c>
      <c r="M486" s="56" t="s">
        <v>496</v>
      </c>
      <c r="N486" s="56" t="s">
        <v>277</v>
      </c>
      <c r="O486" s="56" t="s">
        <v>277</v>
      </c>
      <c r="P486" s="39">
        <v>21800000</v>
      </c>
      <c r="Q486" s="52">
        <v>218000</v>
      </c>
      <c r="R486" t="str">
        <f t="shared" si="10"/>
        <v>201706</v>
      </c>
      <c r="S486" s="14">
        <f>Q486</f>
        <v>218000</v>
      </c>
    </row>
    <row r="487" spans="1:19">
      <c r="A487" s="56" t="s">
        <v>268</v>
      </c>
      <c r="B487" s="56" t="s">
        <v>269</v>
      </c>
      <c r="C487" s="56" t="s">
        <v>270</v>
      </c>
      <c r="D487" s="56" t="s">
        <v>271</v>
      </c>
      <c r="E487" s="56" t="s">
        <v>271</v>
      </c>
      <c r="F487" s="56" t="s">
        <v>272</v>
      </c>
      <c r="G487" s="56" t="s">
        <v>273</v>
      </c>
      <c r="H487" s="56" t="s">
        <v>274</v>
      </c>
      <c r="I487" s="56" t="s">
        <v>383</v>
      </c>
      <c r="J487" s="56" t="s">
        <v>276</v>
      </c>
      <c r="K487" s="56" t="s">
        <v>277</v>
      </c>
      <c r="L487" s="56" t="s">
        <v>383</v>
      </c>
      <c r="M487" s="56" t="s">
        <v>496</v>
      </c>
      <c r="N487" s="56" t="s">
        <v>279</v>
      </c>
      <c r="O487" s="56" t="s">
        <v>277</v>
      </c>
      <c r="P487" s="39">
        <v>461430</v>
      </c>
      <c r="Q487" s="55">
        <v>-4614.3</v>
      </c>
      <c r="R487" t="str">
        <f t="shared" si="10"/>
        <v>201706</v>
      </c>
      <c r="S487" s="14">
        <f>-Q487</f>
        <v>4614.3</v>
      </c>
    </row>
    <row r="488" spans="1:19">
      <c r="A488" s="56" t="s">
        <v>268</v>
      </c>
      <c r="B488" s="56" t="s">
        <v>269</v>
      </c>
      <c r="C488" s="56" t="s">
        <v>270</v>
      </c>
      <c r="D488" s="56" t="s">
        <v>271</v>
      </c>
      <c r="E488" s="56" t="s">
        <v>271</v>
      </c>
      <c r="F488" s="56" t="s">
        <v>272</v>
      </c>
      <c r="G488" s="56" t="s">
        <v>273</v>
      </c>
      <c r="H488" s="56" t="s">
        <v>274</v>
      </c>
      <c r="I488" s="56" t="s">
        <v>383</v>
      </c>
      <c r="J488" s="56" t="s">
        <v>276</v>
      </c>
      <c r="K488" s="56" t="s">
        <v>277</v>
      </c>
      <c r="L488" s="56" t="s">
        <v>383</v>
      </c>
      <c r="M488" s="56" t="s">
        <v>496</v>
      </c>
      <c r="N488" s="56" t="s">
        <v>279</v>
      </c>
      <c r="O488" s="56" t="s">
        <v>277</v>
      </c>
      <c r="P488" s="39">
        <v>15289322</v>
      </c>
      <c r="Q488" s="52">
        <v>-152893.22</v>
      </c>
      <c r="R488" t="str">
        <f t="shared" si="10"/>
        <v>201706</v>
      </c>
      <c r="S488" s="14">
        <f>-Q488</f>
        <v>152893.22</v>
      </c>
    </row>
    <row r="489" spans="1:19">
      <c r="A489" s="56" t="s">
        <v>268</v>
      </c>
      <c r="B489" s="56" t="s">
        <v>269</v>
      </c>
      <c r="C489" s="56" t="s">
        <v>270</v>
      </c>
      <c r="D489" s="56" t="s">
        <v>271</v>
      </c>
      <c r="E489" s="56" t="s">
        <v>271</v>
      </c>
      <c r="F489" s="56" t="s">
        <v>272</v>
      </c>
      <c r="G489" s="56" t="s">
        <v>273</v>
      </c>
      <c r="H489" s="56" t="s">
        <v>274</v>
      </c>
      <c r="I489" s="56" t="s">
        <v>384</v>
      </c>
      <c r="J489" s="56" t="s">
        <v>276</v>
      </c>
      <c r="K489" s="56" t="s">
        <v>277</v>
      </c>
      <c r="L489" s="56" t="s">
        <v>384</v>
      </c>
      <c r="M489" s="56" t="s">
        <v>496</v>
      </c>
      <c r="N489" s="56" t="s">
        <v>277</v>
      </c>
      <c r="O489" s="56" t="s">
        <v>277</v>
      </c>
      <c r="P489" s="39">
        <v>558712</v>
      </c>
      <c r="Q489" s="55">
        <v>5587.12</v>
      </c>
      <c r="R489" t="str">
        <f t="shared" si="10"/>
        <v>201706</v>
      </c>
      <c r="S489" s="14">
        <f>Q489</f>
        <v>5587.12</v>
      </c>
    </row>
    <row r="490" spans="1:19">
      <c r="A490" s="56" t="s">
        <v>268</v>
      </c>
      <c r="B490" s="56" t="s">
        <v>269</v>
      </c>
      <c r="C490" s="56" t="s">
        <v>270</v>
      </c>
      <c r="D490" s="56" t="s">
        <v>271</v>
      </c>
      <c r="E490" s="56" t="s">
        <v>271</v>
      </c>
      <c r="F490" s="56" t="s">
        <v>272</v>
      </c>
      <c r="G490" s="56" t="s">
        <v>273</v>
      </c>
      <c r="H490" s="56" t="s">
        <v>274</v>
      </c>
      <c r="I490" s="56" t="s">
        <v>385</v>
      </c>
      <c r="J490" s="56" t="s">
        <v>276</v>
      </c>
      <c r="K490" s="56" t="s">
        <v>277</v>
      </c>
      <c r="L490" s="56" t="s">
        <v>385</v>
      </c>
      <c r="M490" s="56" t="s">
        <v>496</v>
      </c>
      <c r="N490" s="56" t="s">
        <v>279</v>
      </c>
      <c r="O490" s="56" t="s">
        <v>277</v>
      </c>
      <c r="P490" s="39">
        <v>135684</v>
      </c>
      <c r="Q490" s="55">
        <v>-1356.84</v>
      </c>
      <c r="R490" t="str">
        <f t="shared" si="10"/>
        <v>201706</v>
      </c>
      <c r="S490" s="14">
        <f>-Q490</f>
        <v>1356.84</v>
      </c>
    </row>
    <row r="491" spans="1:19">
      <c r="A491" s="56" t="s">
        <v>268</v>
      </c>
      <c r="B491" s="56" t="s">
        <v>269</v>
      </c>
      <c r="C491" s="56" t="s">
        <v>270</v>
      </c>
      <c r="D491" s="56" t="s">
        <v>271</v>
      </c>
      <c r="E491" s="56" t="s">
        <v>271</v>
      </c>
      <c r="F491" s="56" t="s">
        <v>272</v>
      </c>
      <c r="G491" s="56" t="s">
        <v>273</v>
      </c>
      <c r="H491" s="56" t="s">
        <v>274</v>
      </c>
      <c r="I491" s="56" t="s">
        <v>385</v>
      </c>
      <c r="J491" s="56" t="s">
        <v>276</v>
      </c>
      <c r="K491" s="56" t="s">
        <v>277</v>
      </c>
      <c r="L491" s="56" t="s">
        <v>385</v>
      </c>
      <c r="M491" s="56" t="s">
        <v>496</v>
      </c>
      <c r="N491" s="56" t="s">
        <v>279</v>
      </c>
      <c r="O491" s="56" t="s">
        <v>277</v>
      </c>
      <c r="P491" s="39">
        <v>398245</v>
      </c>
      <c r="Q491" s="55">
        <v>-3982.45</v>
      </c>
      <c r="R491" t="str">
        <f t="shared" si="10"/>
        <v>201706</v>
      </c>
      <c r="S491" s="14">
        <f>-Q491</f>
        <v>3982.45</v>
      </c>
    </row>
    <row r="492" spans="1:19">
      <c r="A492" s="56" t="s">
        <v>268</v>
      </c>
      <c r="B492" s="56" t="s">
        <v>269</v>
      </c>
      <c r="C492" s="56" t="s">
        <v>270</v>
      </c>
      <c r="D492" s="56" t="s">
        <v>271</v>
      </c>
      <c r="E492" s="56" t="s">
        <v>271</v>
      </c>
      <c r="F492" s="56" t="s">
        <v>272</v>
      </c>
      <c r="G492" s="56" t="s">
        <v>273</v>
      </c>
      <c r="H492" s="56" t="s">
        <v>274</v>
      </c>
      <c r="I492" s="56" t="s">
        <v>386</v>
      </c>
      <c r="J492" s="56" t="s">
        <v>276</v>
      </c>
      <c r="K492" s="56" t="s">
        <v>277</v>
      </c>
      <c r="L492" s="56" t="s">
        <v>386</v>
      </c>
      <c r="M492" s="56" t="s">
        <v>496</v>
      </c>
      <c r="N492" s="56" t="s">
        <v>279</v>
      </c>
      <c r="O492" s="56" t="s">
        <v>277</v>
      </c>
      <c r="P492" s="39">
        <v>618469</v>
      </c>
      <c r="Q492" s="55">
        <v>-6184.69</v>
      </c>
      <c r="R492" t="str">
        <f t="shared" si="10"/>
        <v>201707</v>
      </c>
      <c r="S492" s="14">
        <f>-Q492</f>
        <v>6184.69</v>
      </c>
    </row>
    <row r="493" spans="1:19">
      <c r="A493" s="56" t="s">
        <v>268</v>
      </c>
      <c r="B493" s="56" t="s">
        <v>269</v>
      </c>
      <c r="C493" s="56" t="s">
        <v>270</v>
      </c>
      <c r="D493" s="56" t="s">
        <v>271</v>
      </c>
      <c r="E493" s="56" t="s">
        <v>271</v>
      </c>
      <c r="F493" s="56" t="s">
        <v>272</v>
      </c>
      <c r="G493" s="56" t="s">
        <v>273</v>
      </c>
      <c r="H493" s="56" t="s">
        <v>274</v>
      </c>
      <c r="I493" s="56" t="s">
        <v>387</v>
      </c>
      <c r="J493" s="56" t="s">
        <v>276</v>
      </c>
      <c r="K493" s="56" t="s">
        <v>277</v>
      </c>
      <c r="L493" s="56" t="s">
        <v>387</v>
      </c>
      <c r="M493" s="56" t="s">
        <v>496</v>
      </c>
      <c r="N493" s="56" t="s">
        <v>279</v>
      </c>
      <c r="O493" s="56" t="s">
        <v>277</v>
      </c>
      <c r="P493" s="39">
        <v>134369</v>
      </c>
      <c r="Q493" s="55">
        <v>-1343.69</v>
      </c>
      <c r="R493" t="str">
        <f t="shared" si="10"/>
        <v>201707</v>
      </c>
      <c r="S493" s="14">
        <f>-Q493</f>
        <v>1343.69</v>
      </c>
    </row>
    <row r="494" spans="1:19">
      <c r="A494" s="56" t="s">
        <v>268</v>
      </c>
      <c r="B494" s="56" t="s">
        <v>269</v>
      </c>
      <c r="C494" s="56" t="s">
        <v>270</v>
      </c>
      <c r="D494" s="56" t="s">
        <v>271</v>
      </c>
      <c r="E494" s="56" t="s">
        <v>271</v>
      </c>
      <c r="F494" s="56" t="s">
        <v>272</v>
      </c>
      <c r="G494" s="56" t="s">
        <v>273</v>
      </c>
      <c r="H494" s="56" t="s">
        <v>274</v>
      </c>
      <c r="I494" s="56" t="s">
        <v>388</v>
      </c>
      <c r="J494" s="56" t="s">
        <v>276</v>
      </c>
      <c r="K494" s="56" t="s">
        <v>277</v>
      </c>
      <c r="L494" s="56" t="s">
        <v>388</v>
      </c>
      <c r="M494" s="56" t="s">
        <v>496</v>
      </c>
      <c r="N494" s="56" t="s">
        <v>277</v>
      </c>
      <c r="O494" s="56" t="s">
        <v>277</v>
      </c>
      <c r="P494" s="39">
        <v>1589694</v>
      </c>
      <c r="Q494" s="55">
        <v>15896.94</v>
      </c>
      <c r="R494" t="str">
        <f t="shared" si="10"/>
        <v>201707</v>
      </c>
      <c r="S494" s="14">
        <f>Q494</f>
        <v>15896.94</v>
      </c>
    </row>
    <row r="495" spans="1:19">
      <c r="A495" s="56" t="s">
        <v>268</v>
      </c>
      <c r="B495" s="56" t="s">
        <v>269</v>
      </c>
      <c r="C495" s="56" t="s">
        <v>270</v>
      </c>
      <c r="D495" s="56" t="s">
        <v>271</v>
      </c>
      <c r="E495" s="56" t="s">
        <v>271</v>
      </c>
      <c r="F495" s="56" t="s">
        <v>272</v>
      </c>
      <c r="G495" s="56" t="s">
        <v>273</v>
      </c>
      <c r="H495" s="56" t="s">
        <v>274</v>
      </c>
      <c r="I495" s="56" t="s">
        <v>388</v>
      </c>
      <c r="J495" s="56" t="s">
        <v>276</v>
      </c>
      <c r="K495" s="56" t="s">
        <v>277</v>
      </c>
      <c r="L495" s="56" t="s">
        <v>388</v>
      </c>
      <c r="M495" s="56" t="s">
        <v>496</v>
      </c>
      <c r="N495" s="56" t="s">
        <v>279</v>
      </c>
      <c r="O495" s="56" t="s">
        <v>277</v>
      </c>
      <c r="P495" s="39">
        <v>884444</v>
      </c>
      <c r="Q495" s="55">
        <v>-8844.44</v>
      </c>
      <c r="R495" t="str">
        <f t="shared" si="10"/>
        <v>201707</v>
      </c>
      <c r="S495" s="14">
        <f>-Q495</f>
        <v>8844.44</v>
      </c>
    </row>
    <row r="496" spans="1:19">
      <c r="A496" s="56" t="s">
        <v>268</v>
      </c>
      <c r="B496" s="56" t="s">
        <v>269</v>
      </c>
      <c r="C496" s="56" t="s">
        <v>270</v>
      </c>
      <c r="D496" s="56" t="s">
        <v>271</v>
      </c>
      <c r="E496" s="56" t="s">
        <v>271</v>
      </c>
      <c r="F496" s="56" t="s">
        <v>272</v>
      </c>
      <c r="G496" s="56" t="s">
        <v>273</v>
      </c>
      <c r="H496" s="56" t="s">
        <v>274</v>
      </c>
      <c r="I496" s="56" t="s">
        <v>389</v>
      </c>
      <c r="J496" s="56" t="s">
        <v>276</v>
      </c>
      <c r="K496" s="56" t="s">
        <v>277</v>
      </c>
      <c r="L496" s="56" t="s">
        <v>389</v>
      </c>
      <c r="M496" s="56" t="s">
        <v>496</v>
      </c>
      <c r="N496" s="56" t="s">
        <v>279</v>
      </c>
      <c r="O496" s="56" t="s">
        <v>277</v>
      </c>
      <c r="P496" s="39">
        <v>368529</v>
      </c>
      <c r="Q496" s="55">
        <v>-3685.29</v>
      </c>
      <c r="R496" t="str">
        <f t="shared" si="10"/>
        <v>201707</v>
      </c>
      <c r="S496" s="14">
        <f>-Q496</f>
        <v>3685.29</v>
      </c>
    </row>
    <row r="497" spans="1:19">
      <c r="A497" s="56" t="s">
        <v>268</v>
      </c>
      <c r="B497" s="56" t="s">
        <v>269</v>
      </c>
      <c r="C497" s="56" t="s">
        <v>270</v>
      </c>
      <c r="D497" s="56" t="s">
        <v>271</v>
      </c>
      <c r="E497" s="56" t="s">
        <v>271</v>
      </c>
      <c r="F497" s="56" t="s">
        <v>272</v>
      </c>
      <c r="G497" s="56" t="s">
        <v>273</v>
      </c>
      <c r="H497" s="56" t="s">
        <v>274</v>
      </c>
      <c r="I497" s="56" t="s">
        <v>390</v>
      </c>
      <c r="J497" s="56" t="s">
        <v>276</v>
      </c>
      <c r="K497" s="56" t="s">
        <v>277</v>
      </c>
      <c r="L497" s="56" t="s">
        <v>390</v>
      </c>
      <c r="M497" s="56" t="s">
        <v>496</v>
      </c>
      <c r="N497" s="56" t="s">
        <v>277</v>
      </c>
      <c r="O497" s="56" t="s">
        <v>277</v>
      </c>
      <c r="P497" s="39">
        <v>46289</v>
      </c>
      <c r="Q497" s="55">
        <v>462.89</v>
      </c>
      <c r="R497" t="str">
        <f t="shared" si="10"/>
        <v>201707</v>
      </c>
      <c r="S497" s="14">
        <f>Q497</f>
        <v>462.89</v>
      </c>
    </row>
    <row r="498" spans="1:19">
      <c r="A498" s="56" t="s">
        <v>268</v>
      </c>
      <c r="B498" s="56" t="s">
        <v>269</v>
      </c>
      <c r="C498" s="56" t="s">
        <v>270</v>
      </c>
      <c r="D498" s="56" t="s">
        <v>271</v>
      </c>
      <c r="E498" s="56" t="s">
        <v>271</v>
      </c>
      <c r="F498" s="56" t="s">
        <v>272</v>
      </c>
      <c r="G498" s="56" t="s">
        <v>273</v>
      </c>
      <c r="H498" s="56" t="s">
        <v>274</v>
      </c>
      <c r="I498" s="56" t="s">
        <v>390</v>
      </c>
      <c r="J498" s="56" t="s">
        <v>276</v>
      </c>
      <c r="K498" s="56" t="s">
        <v>277</v>
      </c>
      <c r="L498" s="56" t="s">
        <v>390</v>
      </c>
      <c r="M498" s="56" t="s">
        <v>496</v>
      </c>
      <c r="N498" s="56" t="s">
        <v>279</v>
      </c>
      <c r="O498" s="56" t="s">
        <v>277</v>
      </c>
      <c r="P498" s="39">
        <v>30584221</v>
      </c>
      <c r="Q498" s="52">
        <v>-305842.21000000002</v>
      </c>
      <c r="R498" t="str">
        <f t="shared" si="10"/>
        <v>201707</v>
      </c>
      <c r="S498" s="14">
        <f>-Q498</f>
        <v>305842.21000000002</v>
      </c>
    </row>
    <row r="499" spans="1:19">
      <c r="A499" s="56" t="s">
        <v>268</v>
      </c>
      <c r="B499" s="56" t="s">
        <v>269</v>
      </c>
      <c r="C499" s="56" t="s">
        <v>270</v>
      </c>
      <c r="D499" s="56" t="s">
        <v>271</v>
      </c>
      <c r="E499" s="56" t="s">
        <v>271</v>
      </c>
      <c r="F499" s="56" t="s">
        <v>272</v>
      </c>
      <c r="G499" s="56" t="s">
        <v>273</v>
      </c>
      <c r="H499" s="56" t="s">
        <v>274</v>
      </c>
      <c r="I499" s="56" t="s">
        <v>391</v>
      </c>
      <c r="J499" s="56" t="s">
        <v>276</v>
      </c>
      <c r="K499" s="56" t="s">
        <v>277</v>
      </c>
      <c r="L499" s="56" t="s">
        <v>391</v>
      </c>
      <c r="M499" s="56" t="s">
        <v>496</v>
      </c>
      <c r="N499" s="56" t="s">
        <v>279</v>
      </c>
      <c r="O499" s="56" t="s">
        <v>277</v>
      </c>
      <c r="P499" s="39">
        <v>217083</v>
      </c>
      <c r="Q499" s="55">
        <v>-2170.83</v>
      </c>
      <c r="R499" t="str">
        <f t="shared" si="10"/>
        <v>201707</v>
      </c>
      <c r="S499" s="14">
        <f>-Q499</f>
        <v>2170.83</v>
      </c>
    </row>
    <row r="500" spans="1:19">
      <c r="A500" s="56" t="s">
        <v>268</v>
      </c>
      <c r="B500" s="56" t="s">
        <v>269</v>
      </c>
      <c r="C500" s="56" t="s">
        <v>270</v>
      </c>
      <c r="D500" s="56" t="s">
        <v>271</v>
      </c>
      <c r="E500" s="56" t="s">
        <v>271</v>
      </c>
      <c r="F500" s="56" t="s">
        <v>272</v>
      </c>
      <c r="G500" s="56" t="s">
        <v>273</v>
      </c>
      <c r="H500" s="56" t="s">
        <v>274</v>
      </c>
      <c r="I500" s="56" t="s">
        <v>391</v>
      </c>
      <c r="J500" s="56" t="s">
        <v>276</v>
      </c>
      <c r="K500" s="56" t="s">
        <v>277</v>
      </c>
      <c r="L500" s="56" t="s">
        <v>391</v>
      </c>
      <c r="M500" s="56" t="s">
        <v>496</v>
      </c>
      <c r="N500" s="56" t="s">
        <v>279</v>
      </c>
      <c r="O500" s="56" t="s">
        <v>277</v>
      </c>
      <c r="P500" s="39">
        <v>50946389</v>
      </c>
      <c r="Q500" s="52">
        <v>-509463.89</v>
      </c>
      <c r="R500" t="str">
        <f t="shared" si="10"/>
        <v>201707</v>
      </c>
      <c r="S500" s="14">
        <f>-Q500</f>
        <v>509463.89</v>
      </c>
    </row>
    <row r="501" spans="1:19">
      <c r="A501" s="56" t="s">
        <v>268</v>
      </c>
      <c r="B501" s="56" t="s">
        <v>269</v>
      </c>
      <c r="C501" s="56" t="s">
        <v>270</v>
      </c>
      <c r="D501" s="56" t="s">
        <v>271</v>
      </c>
      <c r="E501" s="56" t="s">
        <v>271</v>
      </c>
      <c r="F501" s="56" t="s">
        <v>272</v>
      </c>
      <c r="G501" s="56" t="s">
        <v>273</v>
      </c>
      <c r="H501" s="56" t="s">
        <v>274</v>
      </c>
      <c r="I501" s="56" t="s">
        <v>392</v>
      </c>
      <c r="J501" s="56" t="s">
        <v>276</v>
      </c>
      <c r="K501" s="56" t="s">
        <v>277</v>
      </c>
      <c r="L501" s="56" t="s">
        <v>392</v>
      </c>
      <c r="M501" s="56" t="s">
        <v>496</v>
      </c>
      <c r="N501" s="56" t="s">
        <v>277</v>
      </c>
      <c r="O501" s="56" t="s">
        <v>277</v>
      </c>
      <c r="P501" s="39">
        <v>1173684</v>
      </c>
      <c r="Q501" s="55">
        <v>11736.84</v>
      </c>
      <c r="R501" t="str">
        <f t="shared" si="10"/>
        <v>201707</v>
      </c>
      <c r="S501" s="14">
        <f>Q501</f>
        <v>11736.84</v>
      </c>
    </row>
    <row r="502" spans="1:19">
      <c r="A502" s="56" t="s">
        <v>268</v>
      </c>
      <c r="B502" s="56" t="s">
        <v>269</v>
      </c>
      <c r="C502" s="56" t="s">
        <v>270</v>
      </c>
      <c r="D502" s="56" t="s">
        <v>271</v>
      </c>
      <c r="E502" s="56" t="s">
        <v>271</v>
      </c>
      <c r="F502" s="56" t="s">
        <v>272</v>
      </c>
      <c r="G502" s="56" t="s">
        <v>273</v>
      </c>
      <c r="H502" s="56" t="s">
        <v>274</v>
      </c>
      <c r="I502" s="56" t="s">
        <v>393</v>
      </c>
      <c r="J502" s="56" t="s">
        <v>276</v>
      </c>
      <c r="K502" s="56" t="s">
        <v>277</v>
      </c>
      <c r="L502" s="56" t="s">
        <v>393</v>
      </c>
      <c r="M502" s="56" t="s">
        <v>496</v>
      </c>
      <c r="N502" s="56" t="s">
        <v>277</v>
      </c>
      <c r="O502" s="56" t="s">
        <v>277</v>
      </c>
      <c r="P502" s="39">
        <v>1063191</v>
      </c>
      <c r="Q502" s="55">
        <v>10631.91</v>
      </c>
      <c r="R502" t="str">
        <f t="shared" si="10"/>
        <v>201707</v>
      </c>
      <c r="S502" s="14">
        <f>Q502</f>
        <v>10631.91</v>
      </c>
    </row>
    <row r="503" spans="1:19">
      <c r="A503" s="56" t="s">
        <v>268</v>
      </c>
      <c r="B503" s="56" t="s">
        <v>269</v>
      </c>
      <c r="C503" s="56" t="s">
        <v>270</v>
      </c>
      <c r="D503" s="56" t="s">
        <v>271</v>
      </c>
      <c r="E503" s="56" t="s">
        <v>271</v>
      </c>
      <c r="F503" s="56" t="s">
        <v>272</v>
      </c>
      <c r="G503" s="56" t="s">
        <v>273</v>
      </c>
      <c r="H503" s="56" t="s">
        <v>274</v>
      </c>
      <c r="I503" s="56" t="s">
        <v>393</v>
      </c>
      <c r="J503" s="56" t="s">
        <v>276</v>
      </c>
      <c r="K503" s="56" t="s">
        <v>277</v>
      </c>
      <c r="L503" s="56" t="s">
        <v>393</v>
      </c>
      <c r="M503" s="56" t="s">
        <v>496</v>
      </c>
      <c r="N503" s="56" t="s">
        <v>277</v>
      </c>
      <c r="O503" s="56" t="s">
        <v>277</v>
      </c>
      <c r="P503" s="39">
        <v>173501</v>
      </c>
      <c r="Q503" s="55">
        <v>1735.01</v>
      </c>
      <c r="R503" t="str">
        <f t="shared" si="10"/>
        <v>201707</v>
      </c>
      <c r="S503" s="14">
        <f>Q503</f>
        <v>1735.01</v>
      </c>
    </row>
    <row r="504" spans="1:19">
      <c r="A504" s="56" t="s">
        <v>268</v>
      </c>
      <c r="B504" s="56" t="s">
        <v>269</v>
      </c>
      <c r="C504" s="56" t="s">
        <v>270</v>
      </c>
      <c r="D504" s="56" t="s">
        <v>271</v>
      </c>
      <c r="E504" s="56" t="s">
        <v>271</v>
      </c>
      <c r="F504" s="56" t="s">
        <v>272</v>
      </c>
      <c r="G504" s="56" t="s">
        <v>273</v>
      </c>
      <c r="H504" s="56" t="s">
        <v>274</v>
      </c>
      <c r="I504" s="56" t="s">
        <v>394</v>
      </c>
      <c r="J504" s="56" t="s">
        <v>276</v>
      </c>
      <c r="K504" s="56" t="s">
        <v>277</v>
      </c>
      <c r="L504" s="56" t="s">
        <v>394</v>
      </c>
      <c r="M504" s="56" t="s">
        <v>496</v>
      </c>
      <c r="N504" s="56" t="s">
        <v>277</v>
      </c>
      <c r="O504" s="56" t="s">
        <v>277</v>
      </c>
      <c r="P504" s="39">
        <v>621205</v>
      </c>
      <c r="Q504" s="55">
        <v>6212.05</v>
      </c>
      <c r="R504" t="str">
        <f t="shared" si="10"/>
        <v>201707</v>
      </c>
      <c r="S504" s="14">
        <f>Q504</f>
        <v>6212.05</v>
      </c>
    </row>
    <row r="505" spans="1:19">
      <c r="A505" s="56" t="s">
        <v>268</v>
      </c>
      <c r="B505" s="56" t="s">
        <v>269</v>
      </c>
      <c r="C505" s="56" t="s">
        <v>270</v>
      </c>
      <c r="D505" s="56" t="s">
        <v>271</v>
      </c>
      <c r="E505" s="56" t="s">
        <v>271</v>
      </c>
      <c r="F505" s="56" t="s">
        <v>272</v>
      </c>
      <c r="G505" s="56" t="s">
        <v>273</v>
      </c>
      <c r="H505" s="56" t="s">
        <v>274</v>
      </c>
      <c r="I505" s="56" t="s">
        <v>394</v>
      </c>
      <c r="J505" s="56" t="s">
        <v>276</v>
      </c>
      <c r="K505" s="56" t="s">
        <v>277</v>
      </c>
      <c r="L505" s="56" t="s">
        <v>394</v>
      </c>
      <c r="M505" s="56" t="s">
        <v>496</v>
      </c>
      <c r="N505" s="56" t="s">
        <v>279</v>
      </c>
      <c r="O505" s="56" t="s">
        <v>277</v>
      </c>
      <c r="P505" s="39">
        <v>2126382</v>
      </c>
      <c r="Q505" s="55">
        <v>-21263.82</v>
      </c>
      <c r="R505" t="str">
        <f t="shared" si="10"/>
        <v>201707</v>
      </c>
      <c r="S505" s="14">
        <f>-Q505</f>
        <v>21263.82</v>
      </c>
    </row>
    <row r="506" spans="1:19">
      <c r="A506" s="56" t="s">
        <v>268</v>
      </c>
      <c r="B506" s="56" t="s">
        <v>269</v>
      </c>
      <c r="C506" s="56" t="s">
        <v>270</v>
      </c>
      <c r="D506" s="56" t="s">
        <v>271</v>
      </c>
      <c r="E506" s="56" t="s">
        <v>271</v>
      </c>
      <c r="F506" s="56" t="s">
        <v>272</v>
      </c>
      <c r="G506" s="56" t="s">
        <v>273</v>
      </c>
      <c r="H506" s="56" t="s">
        <v>274</v>
      </c>
      <c r="I506" s="56" t="s">
        <v>395</v>
      </c>
      <c r="J506" s="56" t="s">
        <v>276</v>
      </c>
      <c r="K506" s="56" t="s">
        <v>277</v>
      </c>
      <c r="L506" s="56" t="s">
        <v>395</v>
      </c>
      <c r="M506" s="56" t="s">
        <v>496</v>
      </c>
      <c r="N506" s="56" t="s">
        <v>279</v>
      </c>
      <c r="O506" s="56" t="s">
        <v>277</v>
      </c>
      <c r="P506" s="39">
        <v>5037</v>
      </c>
      <c r="Q506" s="55">
        <v>-50.37</v>
      </c>
      <c r="R506" t="str">
        <f t="shared" si="10"/>
        <v>201707</v>
      </c>
      <c r="S506" s="14">
        <f>-Q506</f>
        <v>50.37</v>
      </c>
    </row>
    <row r="507" spans="1:19">
      <c r="A507" s="56" t="s">
        <v>268</v>
      </c>
      <c r="B507" s="56" t="s">
        <v>269</v>
      </c>
      <c r="C507" s="56" t="s">
        <v>270</v>
      </c>
      <c r="D507" s="56" t="s">
        <v>271</v>
      </c>
      <c r="E507" s="56" t="s">
        <v>271</v>
      </c>
      <c r="F507" s="56" t="s">
        <v>272</v>
      </c>
      <c r="G507" s="56" t="s">
        <v>273</v>
      </c>
      <c r="H507" s="56" t="s">
        <v>274</v>
      </c>
      <c r="I507" s="56" t="s">
        <v>396</v>
      </c>
      <c r="J507" s="56" t="s">
        <v>276</v>
      </c>
      <c r="K507" s="56" t="s">
        <v>277</v>
      </c>
      <c r="L507" s="56" t="s">
        <v>396</v>
      </c>
      <c r="M507" s="56" t="s">
        <v>496</v>
      </c>
      <c r="N507" s="56" t="s">
        <v>277</v>
      </c>
      <c r="O507" s="56" t="s">
        <v>277</v>
      </c>
      <c r="P507" s="39">
        <v>19400000</v>
      </c>
      <c r="Q507" s="52">
        <v>194000</v>
      </c>
      <c r="R507" t="str">
        <f t="shared" si="10"/>
        <v>201707</v>
      </c>
      <c r="S507" s="14">
        <f>Q507</f>
        <v>194000</v>
      </c>
    </row>
    <row r="508" spans="1:19">
      <c r="A508" s="56" t="s">
        <v>268</v>
      </c>
      <c r="B508" s="56" t="s">
        <v>269</v>
      </c>
      <c r="C508" s="56" t="s">
        <v>270</v>
      </c>
      <c r="D508" s="56" t="s">
        <v>271</v>
      </c>
      <c r="E508" s="56" t="s">
        <v>271</v>
      </c>
      <c r="F508" s="56" t="s">
        <v>272</v>
      </c>
      <c r="G508" s="56" t="s">
        <v>273</v>
      </c>
      <c r="H508" s="56" t="s">
        <v>274</v>
      </c>
      <c r="I508" s="56" t="s">
        <v>396</v>
      </c>
      <c r="J508" s="56" t="s">
        <v>276</v>
      </c>
      <c r="K508" s="56" t="s">
        <v>277</v>
      </c>
      <c r="L508" s="56" t="s">
        <v>396</v>
      </c>
      <c r="M508" s="56" t="s">
        <v>496</v>
      </c>
      <c r="N508" s="56" t="s">
        <v>277</v>
      </c>
      <c r="O508" s="56" t="s">
        <v>277</v>
      </c>
      <c r="P508" s="39">
        <v>310162</v>
      </c>
      <c r="Q508" s="55">
        <v>3101.62</v>
      </c>
      <c r="R508" t="str">
        <f t="shared" si="10"/>
        <v>201707</v>
      </c>
      <c r="S508" s="14">
        <f>Q508</f>
        <v>3101.62</v>
      </c>
    </row>
    <row r="509" spans="1:19">
      <c r="A509" s="56" t="s">
        <v>268</v>
      </c>
      <c r="B509" s="56" t="s">
        <v>269</v>
      </c>
      <c r="C509" s="56" t="s">
        <v>270</v>
      </c>
      <c r="D509" s="56" t="s">
        <v>271</v>
      </c>
      <c r="E509" s="56" t="s">
        <v>271</v>
      </c>
      <c r="F509" s="56" t="s">
        <v>272</v>
      </c>
      <c r="G509" s="56" t="s">
        <v>273</v>
      </c>
      <c r="H509" s="56" t="s">
        <v>274</v>
      </c>
      <c r="I509" s="56" t="s">
        <v>396</v>
      </c>
      <c r="J509" s="56" t="s">
        <v>276</v>
      </c>
      <c r="K509" s="56" t="s">
        <v>277</v>
      </c>
      <c r="L509" s="56" t="s">
        <v>396</v>
      </c>
      <c r="M509" s="56" t="s">
        <v>496</v>
      </c>
      <c r="N509" s="56" t="s">
        <v>277</v>
      </c>
      <c r="O509" s="56" t="s">
        <v>277</v>
      </c>
      <c r="P509" s="39">
        <v>10074</v>
      </c>
      <c r="Q509" s="55">
        <v>100.74</v>
      </c>
      <c r="R509" t="str">
        <f t="shared" si="10"/>
        <v>201707</v>
      </c>
      <c r="S509" s="14">
        <f>Q509</f>
        <v>100.74</v>
      </c>
    </row>
    <row r="510" spans="1:19">
      <c r="A510" s="56" t="s">
        <v>268</v>
      </c>
      <c r="B510" s="56" t="s">
        <v>269</v>
      </c>
      <c r="C510" s="56" t="s">
        <v>270</v>
      </c>
      <c r="D510" s="56" t="s">
        <v>271</v>
      </c>
      <c r="E510" s="56" t="s">
        <v>271</v>
      </c>
      <c r="F510" s="56" t="s">
        <v>272</v>
      </c>
      <c r="G510" s="56" t="s">
        <v>273</v>
      </c>
      <c r="H510" s="56" t="s">
        <v>274</v>
      </c>
      <c r="I510" s="56" t="s">
        <v>396</v>
      </c>
      <c r="J510" s="56" t="s">
        <v>276</v>
      </c>
      <c r="K510" s="56" t="s">
        <v>277</v>
      </c>
      <c r="L510" s="56" t="s">
        <v>396</v>
      </c>
      <c r="M510" s="56" t="s">
        <v>496</v>
      </c>
      <c r="N510" s="56" t="s">
        <v>279</v>
      </c>
      <c r="O510" s="56" t="s">
        <v>277</v>
      </c>
      <c r="P510" s="39">
        <v>571712</v>
      </c>
      <c r="Q510" s="55">
        <v>-5717.12</v>
      </c>
      <c r="R510" t="str">
        <f t="shared" si="10"/>
        <v>201707</v>
      </c>
      <c r="S510" s="14">
        <f>-Q510</f>
        <v>5717.12</v>
      </c>
    </row>
    <row r="511" spans="1:19">
      <c r="A511" s="56" t="s">
        <v>268</v>
      </c>
      <c r="B511" s="56" t="s">
        <v>269</v>
      </c>
      <c r="C511" s="56" t="s">
        <v>270</v>
      </c>
      <c r="D511" s="56" t="s">
        <v>271</v>
      </c>
      <c r="E511" s="56" t="s">
        <v>271</v>
      </c>
      <c r="F511" s="56" t="s">
        <v>272</v>
      </c>
      <c r="G511" s="56" t="s">
        <v>273</v>
      </c>
      <c r="H511" s="56" t="s">
        <v>274</v>
      </c>
      <c r="I511" s="56" t="s">
        <v>397</v>
      </c>
      <c r="J511" s="56" t="s">
        <v>276</v>
      </c>
      <c r="K511" s="56" t="s">
        <v>277</v>
      </c>
      <c r="L511" s="56" t="s">
        <v>397</v>
      </c>
      <c r="M511" s="56" t="s">
        <v>496</v>
      </c>
      <c r="N511" s="56" t="s">
        <v>277</v>
      </c>
      <c r="O511" s="56" t="s">
        <v>277</v>
      </c>
      <c r="P511" s="39">
        <v>1616930</v>
      </c>
      <c r="Q511" s="55">
        <v>16169.3</v>
      </c>
      <c r="R511" t="str">
        <f t="shared" si="10"/>
        <v>201707</v>
      </c>
      <c r="S511" s="14">
        <f>Q511</f>
        <v>16169.3</v>
      </c>
    </row>
    <row r="512" spans="1:19">
      <c r="A512" s="56" t="s">
        <v>268</v>
      </c>
      <c r="B512" s="56" t="s">
        <v>269</v>
      </c>
      <c r="C512" s="56" t="s">
        <v>270</v>
      </c>
      <c r="D512" s="56" t="s">
        <v>271</v>
      </c>
      <c r="E512" s="56" t="s">
        <v>271</v>
      </c>
      <c r="F512" s="56" t="s">
        <v>272</v>
      </c>
      <c r="G512" s="56" t="s">
        <v>273</v>
      </c>
      <c r="H512" s="56" t="s">
        <v>274</v>
      </c>
      <c r="I512" s="56" t="s">
        <v>397</v>
      </c>
      <c r="J512" s="56" t="s">
        <v>276</v>
      </c>
      <c r="K512" s="56" t="s">
        <v>277</v>
      </c>
      <c r="L512" s="56" t="s">
        <v>397</v>
      </c>
      <c r="M512" s="56" t="s">
        <v>496</v>
      </c>
      <c r="N512" s="56" t="s">
        <v>279</v>
      </c>
      <c r="O512" s="56" t="s">
        <v>277</v>
      </c>
      <c r="P512" s="39">
        <v>620324</v>
      </c>
      <c r="Q512" s="55">
        <v>-6203.24</v>
      </c>
      <c r="R512" t="str">
        <f t="shared" si="10"/>
        <v>201707</v>
      </c>
      <c r="S512" s="14">
        <f>-Q512</f>
        <v>6203.24</v>
      </c>
    </row>
    <row r="513" spans="1:19">
      <c r="A513" s="56" t="s">
        <v>268</v>
      </c>
      <c r="B513" s="56" t="s">
        <v>269</v>
      </c>
      <c r="C513" s="56" t="s">
        <v>270</v>
      </c>
      <c r="D513" s="56" t="s">
        <v>271</v>
      </c>
      <c r="E513" s="56" t="s">
        <v>271</v>
      </c>
      <c r="F513" s="56" t="s">
        <v>272</v>
      </c>
      <c r="G513" s="56" t="s">
        <v>273</v>
      </c>
      <c r="H513" s="56" t="s">
        <v>274</v>
      </c>
      <c r="I513" s="56" t="s">
        <v>398</v>
      </c>
      <c r="J513" s="56" t="s">
        <v>276</v>
      </c>
      <c r="K513" s="56" t="s">
        <v>277</v>
      </c>
      <c r="L513" s="56" t="s">
        <v>398</v>
      </c>
      <c r="M513" s="56" t="s">
        <v>496</v>
      </c>
      <c r="N513" s="56" t="s">
        <v>277</v>
      </c>
      <c r="O513" s="56" t="s">
        <v>277</v>
      </c>
      <c r="P513" s="39">
        <v>280000000</v>
      </c>
      <c r="Q513" s="52">
        <v>2800000</v>
      </c>
      <c r="R513" t="str">
        <f t="shared" si="10"/>
        <v>201707</v>
      </c>
      <c r="S513" s="14">
        <f>Q513</f>
        <v>2800000</v>
      </c>
    </row>
    <row r="514" spans="1:19">
      <c r="A514" s="56" t="s">
        <v>268</v>
      </c>
      <c r="B514" s="56" t="s">
        <v>269</v>
      </c>
      <c r="C514" s="56" t="s">
        <v>270</v>
      </c>
      <c r="D514" s="56" t="s">
        <v>271</v>
      </c>
      <c r="E514" s="56" t="s">
        <v>271</v>
      </c>
      <c r="F514" s="56" t="s">
        <v>272</v>
      </c>
      <c r="G514" s="56" t="s">
        <v>273</v>
      </c>
      <c r="H514" s="56" t="s">
        <v>274</v>
      </c>
      <c r="I514" s="56" t="s">
        <v>398</v>
      </c>
      <c r="J514" s="56" t="s">
        <v>276</v>
      </c>
      <c r="K514" s="56" t="s">
        <v>277</v>
      </c>
      <c r="L514" s="56" t="s">
        <v>398</v>
      </c>
      <c r="M514" s="56" t="s">
        <v>496</v>
      </c>
      <c r="N514" s="56" t="s">
        <v>279</v>
      </c>
      <c r="O514" s="56" t="s">
        <v>277</v>
      </c>
      <c r="P514" s="39">
        <v>61286834</v>
      </c>
      <c r="Q514" s="52">
        <v>-612868.34</v>
      </c>
      <c r="R514" t="str">
        <f t="shared" si="10"/>
        <v>201707</v>
      </c>
      <c r="S514" s="14">
        <f>-Q514</f>
        <v>612868.34</v>
      </c>
    </row>
    <row r="515" spans="1:19">
      <c r="A515" s="56" t="s">
        <v>268</v>
      </c>
      <c r="B515" s="56" t="s">
        <v>269</v>
      </c>
      <c r="C515" s="56" t="s">
        <v>270</v>
      </c>
      <c r="D515" s="56" t="s">
        <v>271</v>
      </c>
      <c r="E515" s="56" t="s">
        <v>271</v>
      </c>
      <c r="F515" s="56" t="s">
        <v>272</v>
      </c>
      <c r="G515" s="56" t="s">
        <v>273</v>
      </c>
      <c r="H515" s="56" t="s">
        <v>274</v>
      </c>
      <c r="I515" s="56" t="s">
        <v>398</v>
      </c>
      <c r="J515" s="56" t="s">
        <v>276</v>
      </c>
      <c r="K515" s="56" t="s">
        <v>277</v>
      </c>
      <c r="L515" s="56" t="s">
        <v>398</v>
      </c>
      <c r="M515" s="56" t="s">
        <v>496</v>
      </c>
      <c r="N515" s="56" t="s">
        <v>279</v>
      </c>
      <c r="O515" s="56" t="s">
        <v>277</v>
      </c>
      <c r="P515" s="39">
        <v>1271717</v>
      </c>
      <c r="Q515" s="55">
        <v>-12717.17</v>
      </c>
      <c r="R515" t="str">
        <f t="shared" ref="R515:R578" si="12">MID(L515,1,6)</f>
        <v>201707</v>
      </c>
      <c r="S515" s="14">
        <f>-Q515</f>
        <v>12717.17</v>
      </c>
    </row>
    <row r="516" spans="1:19">
      <c r="A516" s="56" t="s">
        <v>268</v>
      </c>
      <c r="B516" s="56" t="s">
        <v>269</v>
      </c>
      <c r="C516" s="56" t="s">
        <v>270</v>
      </c>
      <c r="D516" s="56" t="s">
        <v>271</v>
      </c>
      <c r="E516" s="56" t="s">
        <v>271</v>
      </c>
      <c r="F516" s="56" t="s">
        <v>272</v>
      </c>
      <c r="G516" s="56" t="s">
        <v>273</v>
      </c>
      <c r="H516" s="56" t="s">
        <v>274</v>
      </c>
      <c r="I516" s="56" t="s">
        <v>399</v>
      </c>
      <c r="J516" s="56" t="s">
        <v>276</v>
      </c>
      <c r="K516" s="56" t="s">
        <v>277</v>
      </c>
      <c r="L516" s="56" t="s">
        <v>399</v>
      </c>
      <c r="M516" s="56" t="s">
        <v>496</v>
      </c>
      <c r="N516" s="56" t="s">
        <v>277</v>
      </c>
      <c r="O516" s="56" t="s">
        <v>277</v>
      </c>
      <c r="P516" s="39">
        <v>515562</v>
      </c>
      <c r="Q516" s="55">
        <v>5155.62</v>
      </c>
      <c r="R516" t="str">
        <f t="shared" si="12"/>
        <v>201707</v>
      </c>
      <c r="S516" s="14">
        <f>Q516</f>
        <v>5155.62</v>
      </c>
    </row>
    <row r="517" spans="1:19">
      <c r="A517" s="56" t="s">
        <v>268</v>
      </c>
      <c r="B517" s="56" t="s">
        <v>269</v>
      </c>
      <c r="C517" s="56" t="s">
        <v>270</v>
      </c>
      <c r="D517" s="56" t="s">
        <v>271</v>
      </c>
      <c r="E517" s="56" t="s">
        <v>271</v>
      </c>
      <c r="F517" s="56" t="s">
        <v>272</v>
      </c>
      <c r="G517" s="56" t="s">
        <v>273</v>
      </c>
      <c r="H517" s="56" t="s">
        <v>274</v>
      </c>
      <c r="I517" s="56" t="s">
        <v>399</v>
      </c>
      <c r="J517" s="56" t="s">
        <v>276</v>
      </c>
      <c r="K517" s="56" t="s">
        <v>277</v>
      </c>
      <c r="L517" s="56" t="s">
        <v>399</v>
      </c>
      <c r="M517" s="56" t="s">
        <v>496</v>
      </c>
      <c r="N517" s="56" t="s">
        <v>279</v>
      </c>
      <c r="O517" s="56" t="s">
        <v>277</v>
      </c>
      <c r="P517" s="39">
        <v>522654</v>
      </c>
      <c r="Q517" s="55">
        <v>-5226.54</v>
      </c>
      <c r="R517" t="str">
        <f t="shared" si="12"/>
        <v>201707</v>
      </c>
      <c r="S517" s="14">
        <f>-Q517</f>
        <v>5226.54</v>
      </c>
    </row>
    <row r="518" spans="1:19">
      <c r="A518" s="56" t="s">
        <v>268</v>
      </c>
      <c r="B518" s="56" t="s">
        <v>269</v>
      </c>
      <c r="C518" s="56" t="s">
        <v>270</v>
      </c>
      <c r="D518" s="56" t="s">
        <v>271</v>
      </c>
      <c r="E518" s="56" t="s">
        <v>271</v>
      </c>
      <c r="F518" s="56" t="s">
        <v>272</v>
      </c>
      <c r="G518" s="56" t="s">
        <v>273</v>
      </c>
      <c r="H518" s="56" t="s">
        <v>274</v>
      </c>
      <c r="I518" s="56" t="s">
        <v>400</v>
      </c>
      <c r="J518" s="56" t="s">
        <v>276</v>
      </c>
      <c r="K518" s="56" t="s">
        <v>277</v>
      </c>
      <c r="L518" s="56" t="s">
        <v>400</v>
      </c>
      <c r="M518" s="56" t="s">
        <v>496</v>
      </c>
      <c r="N518" s="56" t="s">
        <v>277</v>
      </c>
      <c r="O518" s="56" t="s">
        <v>277</v>
      </c>
      <c r="P518" s="39">
        <v>435092</v>
      </c>
      <c r="Q518" s="55">
        <v>4350.92</v>
      </c>
      <c r="R518" t="str">
        <f t="shared" si="12"/>
        <v>201707</v>
      </c>
      <c r="S518" s="14">
        <f>Q518</f>
        <v>4350.92</v>
      </c>
    </row>
    <row r="519" spans="1:19">
      <c r="A519" s="56" t="s">
        <v>268</v>
      </c>
      <c r="B519" s="56" t="s">
        <v>269</v>
      </c>
      <c r="C519" s="56" t="s">
        <v>270</v>
      </c>
      <c r="D519" s="56" t="s">
        <v>271</v>
      </c>
      <c r="E519" s="56" t="s">
        <v>271</v>
      </c>
      <c r="F519" s="56" t="s">
        <v>272</v>
      </c>
      <c r="G519" s="56" t="s">
        <v>273</v>
      </c>
      <c r="H519" s="56" t="s">
        <v>274</v>
      </c>
      <c r="I519" s="56" t="s">
        <v>400</v>
      </c>
      <c r="J519" s="56" t="s">
        <v>276</v>
      </c>
      <c r="K519" s="56" t="s">
        <v>277</v>
      </c>
      <c r="L519" s="56" t="s">
        <v>400</v>
      </c>
      <c r="M519" s="56" t="s">
        <v>496</v>
      </c>
      <c r="N519" s="56" t="s">
        <v>277</v>
      </c>
      <c r="O519" s="56" t="s">
        <v>277</v>
      </c>
      <c r="P519" s="39">
        <v>108879510</v>
      </c>
      <c r="Q519" s="58"/>
      <c r="R519" t="str">
        <f t="shared" si="12"/>
        <v>201707</v>
      </c>
      <c r="S519" s="14">
        <f>Q519</f>
        <v>0</v>
      </c>
    </row>
    <row r="520" spans="1:19">
      <c r="A520" s="56" t="s">
        <v>268</v>
      </c>
      <c r="B520" s="56" t="s">
        <v>269</v>
      </c>
      <c r="C520" s="56" t="s">
        <v>270</v>
      </c>
      <c r="D520" s="56" t="s">
        <v>271</v>
      </c>
      <c r="E520" s="56" t="s">
        <v>271</v>
      </c>
      <c r="F520" s="56" t="s">
        <v>272</v>
      </c>
      <c r="G520" s="56" t="s">
        <v>273</v>
      </c>
      <c r="H520" s="56" t="s">
        <v>274</v>
      </c>
      <c r="I520" s="56" t="s">
        <v>401</v>
      </c>
      <c r="J520" s="56" t="s">
        <v>276</v>
      </c>
      <c r="K520" s="56" t="s">
        <v>277</v>
      </c>
      <c r="L520" s="56" t="s">
        <v>401</v>
      </c>
      <c r="M520" s="56" t="s">
        <v>496</v>
      </c>
      <c r="N520" s="56" t="s">
        <v>277</v>
      </c>
      <c r="O520" s="56" t="s">
        <v>277</v>
      </c>
      <c r="P520" s="39">
        <v>6325</v>
      </c>
      <c r="Q520" s="55">
        <v>63.25</v>
      </c>
      <c r="R520" t="str">
        <f t="shared" si="12"/>
        <v>201707</v>
      </c>
      <c r="S520" s="14">
        <f>Q520</f>
        <v>63.25</v>
      </c>
    </row>
    <row r="521" spans="1:19">
      <c r="A521" s="56" t="s">
        <v>268</v>
      </c>
      <c r="B521" s="56" t="s">
        <v>269</v>
      </c>
      <c r="C521" s="56" t="s">
        <v>270</v>
      </c>
      <c r="D521" s="56" t="s">
        <v>271</v>
      </c>
      <c r="E521" s="56" t="s">
        <v>271</v>
      </c>
      <c r="F521" s="56" t="s">
        <v>272</v>
      </c>
      <c r="G521" s="56" t="s">
        <v>273</v>
      </c>
      <c r="H521" s="56" t="s">
        <v>274</v>
      </c>
      <c r="I521" s="56" t="s">
        <v>401</v>
      </c>
      <c r="J521" s="56" t="s">
        <v>276</v>
      </c>
      <c r="K521" s="56" t="s">
        <v>277</v>
      </c>
      <c r="L521" s="56" t="s">
        <v>401</v>
      </c>
      <c r="M521" s="56" t="s">
        <v>496</v>
      </c>
      <c r="N521" s="56" t="s">
        <v>279</v>
      </c>
      <c r="O521" s="56" t="s">
        <v>277</v>
      </c>
      <c r="P521" s="39">
        <v>144285</v>
      </c>
      <c r="Q521" s="55">
        <v>-1442.85</v>
      </c>
      <c r="R521" t="str">
        <f t="shared" si="12"/>
        <v>201707</v>
      </c>
      <c r="S521" s="14">
        <f>-Q521</f>
        <v>1442.85</v>
      </c>
    </row>
    <row r="522" spans="1:19">
      <c r="A522" s="56" t="s">
        <v>268</v>
      </c>
      <c r="B522" s="56" t="s">
        <v>269</v>
      </c>
      <c r="C522" s="56" t="s">
        <v>270</v>
      </c>
      <c r="D522" s="56" t="s">
        <v>271</v>
      </c>
      <c r="E522" s="56" t="s">
        <v>271</v>
      </c>
      <c r="F522" s="56" t="s">
        <v>272</v>
      </c>
      <c r="G522" s="56" t="s">
        <v>273</v>
      </c>
      <c r="H522" s="56" t="s">
        <v>274</v>
      </c>
      <c r="I522" s="56" t="s">
        <v>401</v>
      </c>
      <c r="J522" s="56" t="s">
        <v>276</v>
      </c>
      <c r="K522" s="56" t="s">
        <v>277</v>
      </c>
      <c r="L522" s="56" t="s">
        <v>401</v>
      </c>
      <c r="M522" s="56" t="s">
        <v>496</v>
      </c>
      <c r="N522" s="56" t="s">
        <v>279</v>
      </c>
      <c r="O522" s="56" t="s">
        <v>277</v>
      </c>
      <c r="P522" s="39">
        <v>15346800</v>
      </c>
      <c r="Q522" s="52">
        <v>-153468</v>
      </c>
      <c r="R522" t="str">
        <f t="shared" si="12"/>
        <v>201707</v>
      </c>
      <c r="S522" s="14">
        <f>-Q522</f>
        <v>153468</v>
      </c>
    </row>
    <row r="523" spans="1:19">
      <c r="A523" s="56" t="s">
        <v>268</v>
      </c>
      <c r="B523" s="56" t="s">
        <v>269</v>
      </c>
      <c r="C523" s="56" t="s">
        <v>270</v>
      </c>
      <c r="D523" s="56" t="s">
        <v>271</v>
      </c>
      <c r="E523" s="56" t="s">
        <v>271</v>
      </c>
      <c r="F523" s="56" t="s">
        <v>272</v>
      </c>
      <c r="G523" s="56" t="s">
        <v>273</v>
      </c>
      <c r="H523" s="56" t="s">
        <v>274</v>
      </c>
      <c r="I523" s="56" t="s">
        <v>400</v>
      </c>
      <c r="J523" s="56" t="s">
        <v>276</v>
      </c>
      <c r="K523" s="56" t="s">
        <v>277</v>
      </c>
      <c r="L523" s="56" t="s">
        <v>400</v>
      </c>
      <c r="M523" s="56" t="s">
        <v>496</v>
      </c>
      <c r="N523" s="56" t="s">
        <v>279</v>
      </c>
      <c r="O523" s="56" t="s">
        <v>277</v>
      </c>
      <c r="P523" s="39">
        <v>108879510</v>
      </c>
      <c r="Q523" s="58"/>
      <c r="R523" t="str">
        <f t="shared" si="12"/>
        <v>201707</v>
      </c>
      <c r="S523" s="14">
        <f>-Q523</f>
        <v>0</v>
      </c>
    </row>
    <row r="524" spans="1:19">
      <c r="A524" s="56" t="s">
        <v>268</v>
      </c>
      <c r="B524" s="56" t="s">
        <v>269</v>
      </c>
      <c r="C524" s="56" t="s">
        <v>270</v>
      </c>
      <c r="D524" s="56" t="s">
        <v>271</v>
      </c>
      <c r="E524" s="56" t="s">
        <v>271</v>
      </c>
      <c r="F524" s="56" t="s">
        <v>272</v>
      </c>
      <c r="G524" s="56" t="s">
        <v>273</v>
      </c>
      <c r="H524" s="56" t="s">
        <v>274</v>
      </c>
      <c r="I524" s="56" t="s">
        <v>402</v>
      </c>
      <c r="J524" s="56" t="s">
        <v>276</v>
      </c>
      <c r="K524" s="56" t="s">
        <v>277</v>
      </c>
      <c r="L524" s="56" t="s">
        <v>402</v>
      </c>
      <c r="M524" s="56" t="s">
        <v>496</v>
      </c>
      <c r="N524" s="56" t="s">
        <v>277</v>
      </c>
      <c r="O524" s="56" t="s">
        <v>277</v>
      </c>
      <c r="P524" s="39">
        <v>55587</v>
      </c>
      <c r="Q524" s="55">
        <v>555.87</v>
      </c>
      <c r="R524" t="str">
        <f t="shared" si="12"/>
        <v>201708</v>
      </c>
      <c r="S524" s="14">
        <f>Q524</f>
        <v>555.87</v>
      </c>
    </row>
    <row r="525" spans="1:19">
      <c r="A525" s="56" t="s">
        <v>268</v>
      </c>
      <c r="B525" s="56" t="s">
        <v>269</v>
      </c>
      <c r="C525" s="56" t="s">
        <v>270</v>
      </c>
      <c r="D525" s="56" t="s">
        <v>271</v>
      </c>
      <c r="E525" s="56" t="s">
        <v>271</v>
      </c>
      <c r="F525" s="56" t="s">
        <v>272</v>
      </c>
      <c r="G525" s="56" t="s">
        <v>273</v>
      </c>
      <c r="H525" s="56" t="s">
        <v>274</v>
      </c>
      <c r="I525" s="56" t="s">
        <v>402</v>
      </c>
      <c r="J525" s="56" t="s">
        <v>276</v>
      </c>
      <c r="K525" s="56" t="s">
        <v>277</v>
      </c>
      <c r="L525" s="56" t="s">
        <v>402</v>
      </c>
      <c r="M525" s="56" t="s">
        <v>496</v>
      </c>
      <c r="N525" s="56" t="s">
        <v>279</v>
      </c>
      <c r="O525" s="56" t="s">
        <v>277</v>
      </c>
      <c r="P525" s="39">
        <v>25192159</v>
      </c>
      <c r="Q525" s="52">
        <v>-251921.59</v>
      </c>
      <c r="R525" t="str">
        <f t="shared" si="12"/>
        <v>201708</v>
      </c>
      <c r="S525" s="14">
        <f>-Q525</f>
        <v>251921.59</v>
      </c>
    </row>
    <row r="526" spans="1:19">
      <c r="A526" s="56" t="s">
        <v>268</v>
      </c>
      <c r="B526" s="56" t="s">
        <v>269</v>
      </c>
      <c r="C526" s="56" t="s">
        <v>270</v>
      </c>
      <c r="D526" s="56" t="s">
        <v>271</v>
      </c>
      <c r="E526" s="56" t="s">
        <v>271</v>
      </c>
      <c r="F526" s="56" t="s">
        <v>272</v>
      </c>
      <c r="G526" s="56" t="s">
        <v>273</v>
      </c>
      <c r="H526" s="56" t="s">
        <v>274</v>
      </c>
      <c r="I526" s="56" t="s">
        <v>403</v>
      </c>
      <c r="J526" s="56" t="s">
        <v>276</v>
      </c>
      <c r="K526" s="56" t="s">
        <v>277</v>
      </c>
      <c r="L526" s="56" t="s">
        <v>403</v>
      </c>
      <c r="M526" s="56" t="s">
        <v>496</v>
      </c>
      <c r="N526" s="56" t="s">
        <v>277</v>
      </c>
      <c r="O526" s="56" t="s">
        <v>277</v>
      </c>
      <c r="P526" s="39">
        <v>20000000</v>
      </c>
      <c r="Q526" s="52">
        <v>200000</v>
      </c>
      <c r="R526" t="str">
        <f t="shared" si="12"/>
        <v>201708</v>
      </c>
      <c r="S526" s="14">
        <f>Q526</f>
        <v>200000</v>
      </c>
    </row>
    <row r="527" spans="1:19">
      <c r="A527" s="56" t="s">
        <v>268</v>
      </c>
      <c r="B527" s="56" t="s">
        <v>269</v>
      </c>
      <c r="C527" s="56" t="s">
        <v>270</v>
      </c>
      <c r="D527" s="56" t="s">
        <v>271</v>
      </c>
      <c r="E527" s="56" t="s">
        <v>271</v>
      </c>
      <c r="F527" s="56" t="s">
        <v>272</v>
      </c>
      <c r="G527" s="56" t="s">
        <v>273</v>
      </c>
      <c r="H527" s="56" t="s">
        <v>274</v>
      </c>
      <c r="I527" s="56" t="s">
        <v>403</v>
      </c>
      <c r="J527" s="56" t="s">
        <v>276</v>
      </c>
      <c r="K527" s="56" t="s">
        <v>277</v>
      </c>
      <c r="L527" s="56" t="s">
        <v>403</v>
      </c>
      <c r="M527" s="56" t="s">
        <v>496</v>
      </c>
      <c r="N527" s="56" t="s">
        <v>279</v>
      </c>
      <c r="O527" s="56" t="s">
        <v>277</v>
      </c>
      <c r="P527" s="39">
        <v>124898185</v>
      </c>
      <c r="Q527" s="52">
        <v>-1248981.8500000001</v>
      </c>
      <c r="R527" t="str">
        <f t="shared" si="12"/>
        <v>201708</v>
      </c>
      <c r="S527" s="14">
        <f>-Q527</f>
        <v>1248981.8500000001</v>
      </c>
    </row>
    <row r="528" spans="1:19">
      <c r="A528" s="56" t="s">
        <v>268</v>
      </c>
      <c r="B528" s="56" t="s">
        <v>269</v>
      </c>
      <c r="C528" s="56" t="s">
        <v>270</v>
      </c>
      <c r="D528" s="56" t="s">
        <v>271</v>
      </c>
      <c r="E528" s="56" t="s">
        <v>271</v>
      </c>
      <c r="F528" s="56" t="s">
        <v>272</v>
      </c>
      <c r="G528" s="56" t="s">
        <v>273</v>
      </c>
      <c r="H528" s="56" t="s">
        <v>274</v>
      </c>
      <c r="I528" s="56" t="s">
        <v>403</v>
      </c>
      <c r="J528" s="56" t="s">
        <v>276</v>
      </c>
      <c r="K528" s="56" t="s">
        <v>277</v>
      </c>
      <c r="L528" s="56" t="s">
        <v>403</v>
      </c>
      <c r="M528" s="56" t="s">
        <v>496</v>
      </c>
      <c r="N528" s="56" t="s">
        <v>279</v>
      </c>
      <c r="O528" s="56" t="s">
        <v>277</v>
      </c>
      <c r="P528" s="39">
        <v>408834</v>
      </c>
      <c r="Q528" s="55">
        <v>-4088.34</v>
      </c>
      <c r="R528" t="str">
        <f t="shared" si="12"/>
        <v>201708</v>
      </c>
      <c r="S528" s="14">
        <f>-Q528</f>
        <v>4088.34</v>
      </c>
    </row>
    <row r="529" spans="1:19">
      <c r="A529" s="56" t="s">
        <v>268</v>
      </c>
      <c r="B529" s="56" t="s">
        <v>269</v>
      </c>
      <c r="C529" s="56" t="s">
        <v>270</v>
      </c>
      <c r="D529" s="56" t="s">
        <v>271</v>
      </c>
      <c r="E529" s="56" t="s">
        <v>271</v>
      </c>
      <c r="F529" s="56" t="s">
        <v>272</v>
      </c>
      <c r="G529" s="56" t="s">
        <v>273</v>
      </c>
      <c r="H529" s="56" t="s">
        <v>274</v>
      </c>
      <c r="I529" s="56" t="s">
        <v>404</v>
      </c>
      <c r="J529" s="56" t="s">
        <v>276</v>
      </c>
      <c r="K529" s="56" t="s">
        <v>277</v>
      </c>
      <c r="L529" s="56" t="s">
        <v>404</v>
      </c>
      <c r="M529" s="56" t="s">
        <v>496</v>
      </c>
      <c r="N529" s="56" t="s">
        <v>277</v>
      </c>
      <c r="O529" s="56" t="s">
        <v>277</v>
      </c>
      <c r="P529" s="39">
        <v>785100</v>
      </c>
      <c r="Q529" s="55">
        <v>7851</v>
      </c>
      <c r="R529" t="str">
        <f t="shared" si="12"/>
        <v>201708</v>
      </c>
      <c r="S529" s="14">
        <f>Q529</f>
        <v>7851</v>
      </c>
    </row>
    <row r="530" spans="1:19">
      <c r="A530" s="56" t="s">
        <v>268</v>
      </c>
      <c r="B530" s="56" t="s">
        <v>269</v>
      </c>
      <c r="C530" s="56" t="s">
        <v>270</v>
      </c>
      <c r="D530" s="56" t="s">
        <v>271</v>
      </c>
      <c r="E530" s="56" t="s">
        <v>271</v>
      </c>
      <c r="F530" s="56" t="s">
        <v>272</v>
      </c>
      <c r="G530" s="56" t="s">
        <v>273</v>
      </c>
      <c r="H530" s="56" t="s">
        <v>274</v>
      </c>
      <c r="I530" s="56" t="s">
        <v>405</v>
      </c>
      <c r="J530" s="56" t="s">
        <v>276</v>
      </c>
      <c r="K530" s="56" t="s">
        <v>277</v>
      </c>
      <c r="L530" s="56" t="s">
        <v>405</v>
      </c>
      <c r="M530" s="56" t="s">
        <v>496</v>
      </c>
      <c r="N530" s="56" t="s">
        <v>277</v>
      </c>
      <c r="O530" s="56" t="s">
        <v>277</v>
      </c>
      <c r="P530" s="39">
        <v>235832</v>
      </c>
      <c r="Q530" s="55">
        <v>2358.3200000000002</v>
      </c>
      <c r="R530" t="str">
        <f t="shared" si="12"/>
        <v>201708</v>
      </c>
      <c r="S530" s="14">
        <f>Q530</f>
        <v>2358.3200000000002</v>
      </c>
    </row>
    <row r="531" spans="1:19">
      <c r="A531" s="56" t="s">
        <v>268</v>
      </c>
      <c r="B531" s="56" t="s">
        <v>269</v>
      </c>
      <c r="C531" s="56" t="s">
        <v>270</v>
      </c>
      <c r="D531" s="56" t="s">
        <v>271</v>
      </c>
      <c r="E531" s="56" t="s">
        <v>271</v>
      </c>
      <c r="F531" s="56" t="s">
        <v>272</v>
      </c>
      <c r="G531" s="56" t="s">
        <v>273</v>
      </c>
      <c r="H531" s="56" t="s">
        <v>274</v>
      </c>
      <c r="I531" s="56" t="s">
        <v>406</v>
      </c>
      <c r="J531" s="56" t="s">
        <v>276</v>
      </c>
      <c r="K531" s="56" t="s">
        <v>277</v>
      </c>
      <c r="L531" s="56" t="s">
        <v>406</v>
      </c>
      <c r="M531" s="56" t="s">
        <v>496</v>
      </c>
      <c r="N531" s="56" t="s">
        <v>277</v>
      </c>
      <c r="O531" s="56" t="s">
        <v>277</v>
      </c>
      <c r="P531" s="39">
        <v>25138</v>
      </c>
      <c r="Q531" s="55">
        <v>251.38</v>
      </c>
      <c r="R531" t="str">
        <f t="shared" si="12"/>
        <v>201708</v>
      </c>
      <c r="S531" s="14">
        <f>Q531</f>
        <v>251.38</v>
      </c>
    </row>
    <row r="532" spans="1:19">
      <c r="A532" s="56" t="s">
        <v>268</v>
      </c>
      <c r="B532" s="56" t="s">
        <v>269</v>
      </c>
      <c r="C532" s="56" t="s">
        <v>270</v>
      </c>
      <c r="D532" s="56" t="s">
        <v>271</v>
      </c>
      <c r="E532" s="56" t="s">
        <v>271</v>
      </c>
      <c r="F532" s="56" t="s">
        <v>272</v>
      </c>
      <c r="G532" s="56" t="s">
        <v>273</v>
      </c>
      <c r="H532" s="56" t="s">
        <v>274</v>
      </c>
      <c r="I532" s="56" t="s">
        <v>406</v>
      </c>
      <c r="J532" s="56" t="s">
        <v>276</v>
      </c>
      <c r="K532" s="56" t="s">
        <v>277</v>
      </c>
      <c r="L532" s="56" t="s">
        <v>406</v>
      </c>
      <c r="M532" s="56" t="s">
        <v>496</v>
      </c>
      <c r="N532" s="56" t="s">
        <v>277</v>
      </c>
      <c r="O532" s="56" t="s">
        <v>277</v>
      </c>
      <c r="P532" s="39">
        <v>75000000</v>
      </c>
      <c r="Q532" s="52">
        <v>750000</v>
      </c>
      <c r="R532" t="str">
        <f t="shared" si="12"/>
        <v>201708</v>
      </c>
      <c r="S532" s="14">
        <f>Q532</f>
        <v>750000</v>
      </c>
    </row>
    <row r="533" spans="1:19">
      <c r="A533" s="56" t="s">
        <v>268</v>
      </c>
      <c r="B533" s="56" t="s">
        <v>269</v>
      </c>
      <c r="C533" s="56" t="s">
        <v>270</v>
      </c>
      <c r="D533" s="56" t="s">
        <v>271</v>
      </c>
      <c r="E533" s="56" t="s">
        <v>271</v>
      </c>
      <c r="F533" s="56" t="s">
        <v>272</v>
      </c>
      <c r="G533" s="56" t="s">
        <v>273</v>
      </c>
      <c r="H533" s="56" t="s">
        <v>274</v>
      </c>
      <c r="I533" s="56" t="s">
        <v>407</v>
      </c>
      <c r="J533" s="56" t="s">
        <v>276</v>
      </c>
      <c r="K533" s="56" t="s">
        <v>277</v>
      </c>
      <c r="L533" s="56" t="s">
        <v>407</v>
      </c>
      <c r="M533" s="56" t="s">
        <v>496</v>
      </c>
      <c r="N533" s="56" t="s">
        <v>277</v>
      </c>
      <c r="O533" s="56" t="s">
        <v>277</v>
      </c>
      <c r="P533" s="39">
        <v>116804</v>
      </c>
      <c r="Q533" s="55">
        <v>1168.04</v>
      </c>
      <c r="R533" t="str">
        <f t="shared" si="12"/>
        <v>201708</v>
      </c>
      <c r="S533" s="14">
        <f>Q533</f>
        <v>1168.04</v>
      </c>
    </row>
    <row r="534" spans="1:19">
      <c r="A534" s="56" t="s">
        <v>268</v>
      </c>
      <c r="B534" s="56" t="s">
        <v>269</v>
      </c>
      <c r="C534" s="56" t="s">
        <v>270</v>
      </c>
      <c r="D534" s="56" t="s">
        <v>271</v>
      </c>
      <c r="E534" s="56" t="s">
        <v>271</v>
      </c>
      <c r="F534" s="56" t="s">
        <v>272</v>
      </c>
      <c r="G534" s="56" t="s">
        <v>273</v>
      </c>
      <c r="H534" s="56" t="s">
        <v>274</v>
      </c>
      <c r="I534" s="56" t="s">
        <v>407</v>
      </c>
      <c r="J534" s="56" t="s">
        <v>276</v>
      </c>
      <c r="K534" s="56" t="s">
        <v>277</v>
      </c>
      <c r="L534" s="56" t="s">
        <v>407</v>
      </c>
      <c r="M534" s="56" t="s">
        <v>496</v>
      </c>
      <c r="N534" s="56" t="s">
        <v>279</v>
      </c>
      <c r="O534" s="56" t="s">
        <v>277</v>
      </c>
      <c r="P534" s="39">
        <v>321965</v>
      </c>
      <c r="Q534" s="55">
        <v>-3219.65</v>
      </c>
      <c r="R534" t="str">
        <f t="shared" si="12"/>
        <v>201708</v>
      </c>
      <c r="S534" s="14">
        <f>-Q534</f>
        <v>3219.65</v>
      </c>
    </row>
    <row r="535" spans="1:19">
      <c r="A535" s="56" t="s">
        <v>268</v>
      </c>
      <c r="B535" s="56" t="s">
        <v>269</v>
      </c>
      <c r="C535" s="56" t="s">
        <v>270</v>
      </c>
      <c r="D535" s="56" t="s">
        <v>271</v>
      </c>
      <c r="E535" s="56" t="s">
        <v>271</v>
      </c>
      <c r="F535" s="56" t="s">
        <v>272</v>
      </c>
      <c r="G535" s="56" t="s">
        <v>273</v>
      </c>
      <c r="H535" s="56" t="s">
        <v>274</v>
      </c>
      <c r="I535" s="56" t="s">
        <v>407</v>
      </c>
      <c r="J535" s="56" t="s">
        <v>276</v>
      </c>
      <c r="K535" s="56" t="s">
        <v>277</v>
      </c>
      <c r="L535" s="56" t="s">
        <v>407</v>
      </c>
      <c r="M535" s="56" t="s">
        <v>496</v>
      </c>
      <c r="N535" s="56" t="s">
        <v>279</v>
      </c>
      <c r="O535" s="56" t="s">
        <v>277</v>
      </c>
      <c r="P535" s="39">
        <v>23647652</v>
      </c>
      <c r="Q535" s="52">
        <v>-236476.52</v>
      </c>
      <c r="R535" t="str">
        <f t="shared" si="12"/>
        <v>201708</v>
      </c>
      <c r="S535" s="14">
        <f>-Q535</f>
        <v>236476.52</v>
      </c>
    </row>
    <row r="536" spans="1:19">
      <c r="A536" s="56" t="s">
        <v>268</v>
      </c>
      <c r="B536" s="56" t="s">
        <v>269</v>
      </c>
      <c r="C536" s="56" t="s">
        <v>270</v>
      </c>
      <c r="D536" s="56" t="s">
        <v>271</v>
      </c>
      <c r="E536" s="56" t="s">
        <v>271</v>
      </c>
      <c r="F536" s="56" t="s">
        <v>272</v>
      </c>
      <c r="G536" s="56" t="s">
        <v>273</v>
      </c>
      <c r="H536" s="56" t="s">
        <v>274</v>
      </c>
      <c r="I536" s="56" t="s">
        <v>408</v>
      </c>
      <c r="J536" s="56" t="s">
        <v>276</v>
      </c>
      <c r="K536" s="56" t="s">
        <v>277</v>
      </c>
      <c r="L536" s="56" t="s">
        <v>408</v>
      </c>
      <c r="M536" s="56" t="s">
        <v>496</v>
      </c>
      <c r="N536" s="56" t="s">
        <v>279</v>
      </c>
      <c r="O536" s="56" t="s">
        <v>277</v>
      </c>
      <c r="P536" s="39">
        <v>21244</v>
      </c>
      <c r="Q536" s="55">
        <v>-212.44</v>
      </c>
      <c r="R536" t="str">
        <f t="shared" si="12"/>
        <v>201708</v>
      </c>
      <c r="S536" s="14">
        <f>-Q536</f>
        <v>212.44</v>
      </c>
    </row>
    <row r="537" spans="1:19">
      <c r="A537" s="56" t="s">
        <v>268</v>
      </c>
      <c r="B537" s="56" t="s">
        <v>269</v>
      </c>
      <c r="C537" s="56" t="s">
        <v>270</v>
      </c>
      <c r="D537" s="56" t="s">
        <v>271</v>
      </c>
      <c r="E537" s="56" t="s">
        <v>271</v>
      </c>
      <c r="F537" s="56" t="s">
        <v>272</v>
      </c>
      <c r="G537" s="56" t="s">
        <v>273</v>
      </c>
      <c r="H537" s="56" t="s">
        <v>274</v>
      </c>
      <c r="I537" s="56" t="s">
        <v>409</v>
      </c>
      <c r="J537" s="56" t="s">
        <v>276</v>
      </c>
      <c r="K537" s="56" t="s">
        <v>277</v>
      </c>
      <c r="L537" s="56" t="s">
        <v>409</v>
      </c>
      <c r="M537" s="56" t="s">
        <v>496</v>
      </c>
      <c r="N537" s="56" t="s">
        <v>277</v>
      </c>
      <c r="O537" s="56" t="s">
        <v>277</v>
      </c>
      <c r="P537" s="39">
        <v>156535</v>
      </c>
      <c r="Q537" s="55">
        <v>1565.35</v>
      </c>
      <c r="R537" t="str">
        <f t="shared" si="12"/>
        <v>201708</v>
      </c>
      <c r="S537" s="14">
        <f>Q537</f>
        <v>1565.35</v>
      </c>
    </row>
    <row r="538" spans="1:19">
      <c r="A538" s="56" t="s">
        <v>268</v>
      </c>
      <c r="B538" s="56" t="s">
        <v>269</v>
      </c>
      <c r="C538" s="56" t="s">
        <v>270</v>
      </c>
      <c r="D538" s="56" t="s">
        <v>271</v>
      </c>
      <c r="E538" s="56" t="s">
        <v>271</v>
      </c>
      <c r="F538" s="56" t="s">
        <v>272</v>
      </c>
      <c r="G538" s="56" t="s">
        <v>273</v>
      </c>
      <c r="H538" s="56" t="s">
        <v>274</v>
      </c>
      <c r="I538" s="56" t="s">
        <v>409</v>
      </c>
      <c r="J538" s="56" t="s">
        <v>276</v>
      </c>
      <c r="K538" s="56" t="s">
        <v>277</v>
      </c>
      <c r="L538" s="56" t="s">
        <v>409</v>
      </c>
      <c r="M538" s="56" t="s">
        <v>496</v>
      </c>
      <c r="N538" s="56" t="s">
        <v>279</v>
      </c>
      <c r="O538" s="56" t="s">
        <v>277</v>
      </c>
      <c r="P538" s="39">
        <v>38302000</v>
      </c>
      <c r="Q538" s="58"/>
      <c r="R538" t="str">
        <f t="shared" si="12"/>
        <v>201708</v>
      </c>
      <c r="S538" s="14">
        <f>-Q538</f>
        <v>0</v>
      </c>
    </row>
    <row r="539" spans="1:19">
      <c r="A539" s="56" t="s">
        <v>268</v>
      </c>
      <c r="B539" s="56" t="s">
        <v>269</v>
      </c>
      <c r="C539" s="56" t="s">
        <v>270</v>
      </c>
      <c r="D539" s="56" t="s">
        <v>271</v>
      </c>
      <c r="E539" s="56" t="s">
        <v>271</v>
      </c>
      <c r="F539" s="56" t="s">
        <v>272</v>
      </c>
      <c r="G539" s="56" t="s">
        <v>273</v>
      </c>
      <c r="H539" s="56" t="s">
        <v>274</v>
      </c>
      <c r="I539" s="56" t="s">
        <v>409</v>
      </c>
      <c r="J539" s="56" t="s">
        <v>276</v>
      </c>
      <c r="K539" s="56" t="s">
        <v>277</v>
      </c>
      <c r="L539" s="56" t="s">
        <v>409</v>
      </c>
      <c r="M539" s="56" t="s">
        <v>496</v>
      </c>
      <c r="N539" s="56" t="s">
        <v>279</v>
      </c>
      <c r="O539" s="56" t="s">
        <v>277</v>
      </c>
      <c r="P539" s="39">
        <v>15080501</v>
      </c>
      <c r="Q539" s="58"/>
      <c r="R539" t="str">
        <f t="shared" si="12"/>
        <v>201708</v>
      </c>
      <c r="S539" s="14">
        <f>-Q539</f>
        <v>0</v>
      </c>
    </row>
    <row r="540" spans="1:19">
      <c r="A540" s="56" t="s">
        <v>268</v>
      </c>
      <c r="B540" s="56" t="s">
        <v>269</v>
      </c>
      <c r="C540" s="56" t="s">
        <v>270</v>
      </c>
      <c r="D540" s="56" t="s">
        <v>271</v>
      </c>
      <c r="E540" s="56" t="s">
        <v>271</v>
      </c>
      <c r="F540" s="56" t="s">
        <v>272</v>
      </c>
      <c r="G540" s="56" t="s">
        <v>273</v>
      </c>
      <c r="H540" s="56" t="s">
        <v>274</v>
      </c>
      <c r="I540" s="56" t="s">
        <v>410</v>
      </c>
      <c r="J540" s="56" t="s">
        <v>276</v>
      </c>
      <c r="K540" s="56" t="s">
        <v>277</v>
      </c>
      <c r="L540" s="56" t="s">
        <v>410</v>
      </c>
      <c r="M540" s="56" t="s">
        <v>496</v>
      </c>
      <c r="N540" s="56" t="s">
        <v>277</v>
      </c>
      <c r="O540" s="56" t="s">
        <v>277</v>
      </c>
      <c r="P540" s="39">
        <v>38302000</v>
      </c>
      <c r="Q540" s="58"/>
      <c r="R540" t="str">
        <f t="shared" si="12"/>
        <v>201708</v>
      </c>
      <c r="S540" s="14">
        <f>Q540</f>
        <v>0</v>
      </c>
    </row>
    <row r="541" spans="1:19">
      <c r="A541" s="56" t="s">
        <v>268</v>
      </c>
      <c r="B541" s="56" t="s">
        <v>269</v>
      </c>
      <c r="C541" s="56" t="s">
        <v>270</v>
      </c>
      <c r="D541" s="56" t="s">
        <v>271</v>
      </c>
      <c r="E541" s="56" t="s">
        <v>271</v>
      </c>
      <c r="F541" s="56" t="s">
        <v>272</v>
      </c>
      <c r="G541" s="56" t="s">
        <v>273</v>
      </c>
      <c r="H541" s="56" t="s">
        <v>274</v>
      </c>
      <c r="I541" s="56" t="s">
        <v>410</v>
      </c>
      <c r="J541" s="56" t="s">
        <v>276</v>
      </c>
      <c r="K541" s="56" t="s">
        <v>277</v>
      </c>
      <c r="L541" s="56" t="s">
        <v>410</v>
      </c>
      <c r="M541" s="56" t="s">
        <v>496</v>
      </c>
      <c r="N541" s="56" t="s">
        <v>277</v>
      </c>
      <c r="O541" s="56" t="s">
        <v>277</v>
      </c>
      <c r="P541" s="39">
        <v>15080501</v>
      </c>
      <c r="Q541" s="58"/>
      <c r="R541" t="str">
        <f t="shared" si="12"/>
        <v>201708</v>
      </c>
      <c r="S541" s="14">
        <f>Q541</f>
        <v>0</v>
      </c>
    </row>
    <row r="542" spans="1:19">
      <c r="A542" s="56" t="s">
        <v>268</v>
      </c>
      <c r="B542" s="56" t="s">
        <v>269</v>
      </c>
      <c r="C542" s="56" t="s">
        <v>270</v>
      </c>
      <c r="D542" s="56" t="s">
        <v>271</v>
      </c>
      <c r="E542" s="56" t="s">
        <v>271</v>
      </c>
      <c r="F542" s="56" t="s">
        <v>272</v>
      </c>
      <c r="G542" s="56" t="s">
        <v>273</v>
      </c>
      <c r="H542" s="56" t="s">
        <v>274</v>
      </c>
      <c r="I542" s="56" t="s">
        <v>410</v>
      </c>
      <c r="J542" s="56" t="s">
        <v>276</v>
      </c>
      <c r="K542" s="56" t="s">
        <v>277</v>
      </c>
      <c r="L542" s="56" t="s">
        <v>410</v>
      </c>
      <c r="M542" s="56" t="s">
        <v>496</v>
      </c>
      <c r="N542" s="56" t="s">
        <v>279</v>
      </c>
      <c r="O542" s="56" t="s">
        <v>277</v>
      </c>
      <c r="P542" s="39">
        <v>211228</v>
      </c>
      <c r="Q542" s="55">
        <v>-2112.2800000000002</v>
      </c>
      <c r="R542" t="str">
        <f t="shared" si="12"/>
        <v>201708</v>
      </c>
      <c r="S542" s="14">
        <f>-Q542</f>
        <v>2112.2800000000002</v>
      </c>
    </row>
    <row r="543" spans="1:19">
      <c r="A543" s="56" t="s">
        <v>268</v>
      </c>
      <c r="B543" s="56" t="s">
        <v>269</v>
      </c>
      <c r="C543" s="56" t="s">
        <v>270</v>
      </c>
      <c r="D543" s="56" t="s">
        <v>271</v>
      </c>
      <c r="E543" s="56" t="s">
        <v>271</v>
      </c>
      <c r="F543" s="56" t="s">
        <v>272</v>
      </c>
      <c r="G543" s="56" t="s">
        <v>273</v>
      </c>
      <c r="H543" s="56" t="s">
        <v>274</v>
      </c>
      <c r="I543" s="56" t="s">
        <v>411</v>
      </c>
      <c r="J543" s="56" t="s">
        <v>276</v>
      </c>
      <c r="K543" s="56" t="s">
        <v>277</v>
      </c>
      <c r="L543" s="56" t="s">
        <v>411</v>
      </c>
      <c r="M543" s="56" t="s">
        <v>496</v>
      </c>
      <c r="N543" s="56" t="s">
        <v>279</v>
      </c>
      <c r="O543" s="56" t="s">
        <v>277</v>
      </c>
      <c r="P543" s="39">
        <v>120405</v>
      </c>
      <c r="Q543" s="55">
        <v>-1204.05</v>
      </c>
      <c r="R543" t="str">
        <f t="shared" si="12"/>
        <v>201708</v>
      </c>
      <c r="S543" s="14">
        <f>-Q543</f>
        <v>1204.05</v>
      </c>
    </row>
    <row r="544" spans="1:19">
      <c r="A544" s="56" t="s">
        <v>268</v>
      </c>
      <c r="B544" s="56" t="s">
        <v>269</v>
      </c>
      <c r="C544" s="56" t="s">
        <v>270</v>
      </c>
      <c r="D544" s="56" t="s">
        <v>271</v>
      </c>
      <c r="E544" s="56" t="s">
        <v>271</v>
      </c>
      <c r="F544" s="56" t="s">
        <v>272</v>
      </c>
      <c r="G544" s="56" t="s">
        <v>273</v>
      </c>
      <c r="H544" s="56" t="s">
        <v>274</v>
      </c>
      <c r="I544" s="56" t="s">
        <v>411</v>
      </c>
      <c r="J544" s="56" t="s">
        <v>276</v>
      </c>
      <c r="K544" s="56" t="s">
        <v>277</v>
      </c>
      <c r="L544" s="56" t="s">
        <v>411</v>
      </c>
      <c r="M544" s="56" t="s">
        <v>496</v>
      </c>
      <c r="N544" s="56" t="s">
        <v>279</v>
      </c>
      <c r="O544" s="56" t="s">
        <v>277</v>
      </c>
      <c r="P544" s="39">
        <v>15047183</v>
      </c>
      <c r="Q544" s="52">
        <v>-150471.82999999999</v>
      </c>
      <c r="R544" t="str">
        <f t="shared" si="12"/>
        <v>201708</v>
      </c>
      <c r="S544" s="14">
        <f>-Q544</f>
        <v>150471.82999999999</v>
      </c>
    </row>
    <row r="545" spans="1:19">
      <c r="A545" s="56" t="s">
        <v>268</v>
      </c>
      <c r="B545" s="56" t="s">
        <v>269</v>
      </c>
      <c r="C545" s="56" t="s">
        <v>270</v>
      </c>
      <c r="D545" s="56" t="s">
        <v>271</v>
      </c>
      <c r="E545" s="56" t="s">
        <v>271</v>
      </c>
      <c r="F545" s="56" t="s">
        <v>272</v>
      </c>
      <c r="G545" s="56" t="s">
        <v>273</v>
      </c>
      <c r="H545" s="56" t="s">
        <v>274</v>
      </c>
      <c r="I545" s="56" t="s">
        <v>412</v>
      </c>
      <c r="J545" s="56" t="s">
        <v>276</v>
      </c>
      <c r="K545" s="56" t="s">
        <v>277</v>
      </c>
      <c r="L545" s="56" t="s">
        <v>412</v>
      </c>
      <c r="M545" s="56" t="s">
        <v>496</v>
      </c>
      <c r="N545" s="56" t="s">
        <v>277</v>
      </c>
      <c r="O545" s="56" t="s">
        <v>277</v>
      </c>
      <c r="P545" s="39">
        <v>149497</v>
      </c>
      <c r="Q545" s="55">
        <v>1494.97</v>
      </c>
      <c r="R545" t="str">
        <f t="shared" si="12"/>
        <v>201708</v>
      </c>
      <c r="S545" s="14">
        <f>Q545</f>
        <v>1494.97</v>
      </c>
    </row>
    <row r="546" spans="1:19">
      <c r="A546" s="56" t="s">
        <v>268</v>
      </c>
      <c r="B546" s="56" t="s">
        <v>269</v>
      </c>
      <c r="C546" s="56" t="s">
        <v>270</v>
      </c>
      <c r="D546" s="56" t="s">
        <v>271</v>
      </c>
      <c r="E546" s="56" t="s">
        <v>271</v>
      </c>
      <c r="F546" s="56" t="s">
        <v>272</v>
      </c>
      <c r="G546" s="56" t="s">
        <v>273</v>
      </c>
      <c r="H546" s="56" t="s">
        <v>274</v>
      </c>
      <c r="I546" s="56" t="s">
        <v>413</v>
      </c>
      <c r="J546" s="56" t="s">
        <v>276</v>
      </c>
      <c r="K546" s="56" t="s">
        <v>277</v>
      </c>
      <c r="L546" s="56" t="s">
        <v>413</v>
      </c>
      <c r="M546" s="56" t="s">
        <v>496</v>
      </c>
      <c r="N546" s="56" t="s">
        <v>279</v>
      </c>
      <c r="O546" s="56" t="s">
        <v>277</v>
      </c>
      <c r="P546" s="39">
        <v>58578</v>
      </c>
      <c r="Q546" s="55">
        <v>-585.78</v>
      </c>
      <c r="R546" t="str">
        <f t="shared" si="12"/>
        <v>201708</v>
      </c>
      <c r="S546" s="14">
        <f>-Q546</f>
        <v>585.78</v>
      </c>
    </row>
    <row r="547" spans="1:19">
      <c r="A547" s="56" t="s">
        <v>268</v>
      </c>
      <c r="B547" s="56" t="s">
        <v>269</v>
      </c>
      <c r="C547" s="56" t="s">
        <v>270</v>
      </c>
      <c r="D547" s="56" t="s">
        <v>271</v>
      </c>
      <c r="E547" s="56" t="s">
        <v>271</v>
      </c>
      <c r="F547" s="56" t="s">
        <v>272</v>
      </c>
      <c r="G547" s="56" t="s">
        <v>273</v>
      </c>
      <c r="H547" s="56" t="s">
        <v>274</v>
      </c>
      <c r="I547" s="56" t="s">
        <v>414</v>
      </c>
      <c r="J547" s="56" t="s">
        <v>276</v>
      </c>
      <c r="K547" s="56" t="s">
        <v>277</v>
      </c>
      <c r="L547" s="56" t="s">
        <v>414</v>
      </c>
      <c r="M547" s="56" t="s">
        <v>496</v>
      </c>
      <c r="N547" s="56" t="s">
        <v>279</v>
      </c>
      <c r="O547" s="56" t="s">
        <v>277</v>
      </c>
      <c r="P547" s="39">
        <v>133624</v>
      </c>
      <c r="Q547" s="55">
        <v>-1336.24</v>
      </c>
      <c r="R547" t="str">
        <f t="shared" si="12"/>
        <v>201708</v>
      </c>
      <c r="S547" s="14">
        <f>-Q547</f>
        <v>1336.24</v>
      </c>
    </row>
    <row r="548" spans="1:19">
      <c r="A548" s="56" t="s">
        <v>268</v>
      </c>
      <c r="B548" s="56" t="s">
        <v>269</v>
      </c>
      <c r="C548" s="56" t="s">
        <v>270</v>
      </c>
      <c r="D548" s="56" t="s">
        <v>271</v>
      </c>
      <c r="E548" s="56" t="s">
        <v>271</v>
      </c>
      <c r="F548" s="56" t="s">
        <v>272</v>
      </c>
      <c r="G548" s="56" t="s">
        <v>273</v>
      </c>
      <c r="H548" s="56" t="s">
        <v>274</v>
      </c>
      <c r="I548" s="56" t="s">
        <v>415</v>
      </c>
      <c r="J548" s="56" t="s">
        <v>276</v>
      </c>
      <c r="K548" s="56" t="s">
        <v>277</v>
      </c>
      <c r="L548" s="56" t="s">
        <v>415</v>
      </c>
      <c r="M548" s="56" t="s">
        <v>496</v>
      </c>
      <c r="N548" s="56" t="s">
        <v>277</v>
      </c>
      <c r="O548" s="56" t="s">
        <v>277</v>
      </c>
      <c r="P548" s="39">
        <v>16416</v>
      </c>
      <c r="Q548" s="55">
        <v>164.16</v>
      </c>
      <c r="R548" t="str">
        <f t="shared" si="12"/>
        <v>201708</v>
      </c>
      <c r="S548" s="14">
        <f t="shared" ref="S548:S553" si="13">Q548</f>
        <v>164.16</v>
      </c>
    </row>
    <row r="549" spans="1:19">
      <c r="A549" s="56" t="s">
        <v>268</v>
      </c>
      <c r="B549" s="56" t="s">
        <v>269</v>
      </c>
      <c r="C549" s="56" t="s">
        <v>270</v>
      </c>
      <c r="D549" s="56" t="s">
        <v>271</v>
      </c>
      <c r="E549" s="56" t="s">
        <v>271</v>
      </c>
      <c r="F549" s="56" t="s">
        <v>272</v>
      </c>
      <c r="G549" s="56" t="s">
        <v>273</v>
      </c>
      <c r="H549" s="56" t="s">
        <v>274</v>
      </c>
      <c r="I549" s="56" t="s">
        <v>416</v>
      </c>
      <c r="J549" s="56" t="s">
        <v>276</v>
      </c>
      <c r="K549" s="56" t="s">
        <v>277</v>
      </c>
      <c r="L549" s="56" t="s">
        <v>416</v>
      </c>
      <c r="M549" s="56" t="s">
        <v>496</v>
      </c>
      <c r="N549" s="56" t="s">
        <v>277</v>
      </c>
      <c r="O549" s="56" t="s">
        <v>277</v>
      </c>
      <c r="P549" s="39">
        <v>77691</v>
      </c>
      <c r="Q549" s="55">
        <v>776.91</v>
      </c>
      <c r="R549" t="str">
        <f t="shared" si="12"/>
        <v>201708</v>
      </c>
      <c r="S549" s="14">
        <f t="shared" si="13"/>
        <v>776.91</v>
      </c>
    </row>
    <row r="550" spans="1:19">
      <c r="A550" s="56" t="s">
        <v>268</v>
      </c>
      <c r="B550" s="56" t="s">
        <v>269</v>
      </c>
      <c r="C550" s="56" t="s">
        <v>270</v>
      </c>
      <c r="D550" s="56" t="s">
        <v>271</v>
      </c>
      <c r="E550" s="56" t="s">
        <v>271</v>
      </c>
      <c r="F550" s="56" t="s">
        <v>272</v>
      </c>
      <c r="G550" s="56" t="s">
        <v>273</v>
      </c>
      <c r="H550" s="56" t="s">
        <v>274</v>
      </c>
      <c r="I550" s="56" t="s">
        <v>416</v>
      </c>
      <c r="J550" s="56" t="s">
        <v>276</v>
      </c>
      <c r="K550" s="56" t="s">
        <v>277</v>
      </c>
      <c r="L550" s="56" t="s">
        <v>416</v>
      </c>
      <c r="M550" s="56" t="s">
        <v>496</v>
      </c>
      <c r="N550" s="56" t="s">
        <v>277</v>
      </c>
      <c r="O550" s="56" t="s">
        <v>277</v>
      </c>
      <c r="P550" s="39">
        <v>20000000</v>
      </c>
      <c r="Q550" s="52">
        <v>200000</v>
      </c>
      <c r="R550" t="str">
        <f t="shared" si="12"/>
        <v>201708</v>
      </c>
      <c r="S550" s="14">
        <f t="shared" si="13"/>
        <v>200000</v>
      </c>
    </row>
    <row r="551" spans="1:19">
      <c r="A551" s="56" t="s">
        <v>268</v>
      </c>
      <c r="B551" s="56" t="s">
        <v>269</v>
      </c>
      <c r="C551" s="56" t="s">
        <v>270</v>
      </c>
      <c r="D551" s="56" t="s">
        <v>271</v>
      </c>
      <c r="E551" s="56" t="s">
        <v>271</v>
      </c>
      <c r="F551" s="56" t="s">
        <v>272</v>
      </c>
      <c r="G551" s="56" t="s">
        <v>273</v>
      </c>
      <c r="H551" s="56" t="s">
        <v>274</v>
      </c>
      <c r="I551" s="56" t="s">
        <v>417</v>
      </c>
      <c r="J551" s="56" t="s">
        <v>276</v>
      </c>
      <c r="K551" s="56" t="s">
        <v>277</v>
      </c>
      <c r="L551" s="56" t="s">
        <v>417</v>
      </c>
      <c r="M551" s="56" t="s">
        <v>496</v>
      </c>
      <c r="N551" s="56" t="s">
        <v>277</v>
      </c>
      <c r="O551" s="56" t="s">
        <v>277</v>
      </c>
      <c r="P551" s="39">
        <v>184527</v>
      </c>
      <c r="Q551" s="55">
        <v>1845.27</v>
      </c>
      <c r="R551" t="str">
        <f t="shared" si="12"/>
        <v>201708</v>
      </c>
      <c r="S551" s="14">
        <f t="shared" si="13"/>
        <v>1845.27</v>
      </c>
    </row>
    <row r="552" spans="1:19">
      <c r="A552" s="56" t="s">
        <v>268</v>
      </c>
      <c r="B552" s="56" t="s">
        <v>269</v>
      </c>
      <c r="C552" s="56" t="s">
        <v>270</v>
      </c>
      <c r="D552" s="56" t="s">
        <v>271</v>
      </c>
      <c r="E552" s="56" t="s">
        <v>271</v>
      </c>
      <c r="F552" s="56" t="s">
        <v>272</v>
      </c>
      <c r="G552" s="56" t="s">
        <v>273</v>
      </c>
      <c r="H552" s="56" t="s">
        <v>274</v>
      </c>
      <c r="I552" s="56" t="s">
        <v>417</v>
      </c>
      <c r="J552" s="56" t="s">
        <v>276</v>
      </c>
      <c r="K552" s="56" t="s">
        <v>277</v>
      </c>
      <c r="L552" s="56" t="s">
        <v>417</v>
      </c>
      <c r="M552" s="56" t="s">
        <v>496</v>
      </c>
      <c r="N552" s="56" t="s">
        <v>277</v>
      </c>
      <c r="O552" s="56" t="s">
        <v>277</v>
      </c>
      <c r="P552" s="39">
        <v>15000000</v>
      </c>
      <c r="Q552" s="52">
        <v>150000</v>
      </c>
      <c r="R552" t="str">
        <f t="shared" si="12"/>
        <v>201708</v>
      </c>
      <c r="S552" s="14">
        <f t="shared" si="13"/>
        <v>150000</v>
      </c>
    </row>
    <row r="553" spans="1:19">
      <c r="A553" s="56" t="s">
        <v>268</v>
      </c>
      <c r="B553" s="56" t="s">
        <v>269</v>
      </c>
      <c r="C553" s="56" t="s">
        <v>270</v>
      </c>
      <c r="D553" s="56" t="s">
        <v>271</v>
      </c>
      <c r="E553" s="56" t="s">
        <v>271</v>
      </c>
      <c r="F553" s="56" t="s">
        <v>272</v>
      </c>
      <c r="G553" s="56" t="s">
        <v>273</v>
      </c>
      <c r="H553" s="56" t="s">
        <v>274</v>
      </c>
      <c r="I553" s="56" t="s">
        <v>418</v>
      </c>
      <c r="J553" s="56" t="s">
        <v>276</v>
      </c>
      <c r="K553" s="56" t="s">
        <v>277</v>
      </c>
      <c r="L553" s="56" t="s">
        <v>418</v>
      </c>
      <c r="M553" s="56" t="s">
        <v>496</v>
      </c>
      <c r="N553" s="56" t="s">
        <v>277</v>
      </c>
      <c r="O553" s="56" t="s">
        <v>277</v>
      </c>
      <c r="P553" s="39">
        <v>407920</v>
      </c>
      <c r="Q553" s="55">
        <v>4079.2</v>
      </c>
      <c r="R553" t="str">
        <f t="shared" si="12"/>
        <v>201708</v>
      </c>
      <c r="S553" s="14">
        <f t="shared" si="13"/>
        <v>4079.2</v>
      </c>
    </row>
    <row r="554" spans="1:19">
      <c r="A554" s="56" t="s">
        <v>268</v>
      </c>
      <c r="B554" s="56" t="s">
        <v>269</v>
      </c>
      <c r="C554" s="56" t="s">
        <v>270</v>
      </c>
      <c r="D554" s="56" t="s">
        <v>271</v>
      </c>
      <c r="E554" s="56" t="s">
        <v>271</v>
      </c>
      <c r="F554" s="56" t="s">
        <v>272</v>
      </c>
      <c r="G554" s="56" t="s">
        <v>273</v>
      </c>
      <c r="H554" s="56" t="s">
        <v>274</v>
      </c>
      <c r="I554" s="56" t="s">
        <v>419</v>
      </c>
      <c r="J554" s="56" t="s">
        <v>276</v>
      </c>
      <c r="K554" s="56" t="s">
        <v>277</v>
      </c>
      <c r="L554" s="56" t="s">
        <v>419</v>
      </c>
      <c r="M554" s="56" t="s">
        <v>496</v>
      </c>
      <c r="N554" s="56" t="s">
        <v>279</v>
      </c>
      <c r="O554" s="56" t="s">
        <v>277</v>
      </c>
      <c r="P554" s="39">
        <v>327572</v>
      </c>
      <c r="Q554" s="55">
        <v>-3275.72</v>
      </c>
      <c r="R554" t="str">
        <f t="shared" si="12"/>
        <v>201708</v>
      </c>
      <c r="S554" s="14">
        <f>-Q554</f>
        <v>3275.72</v>
      </c>
    </row>
    <row r="555" spans="1:19">
      <c r="A555" s="56" t="s">
        <v>268</v>
      </c>
      <c r="B555" s="56" t="s">
        <v>269</v>
      </c>
      <c r="C555" s="56" t="s">
        <v>270</v>
      </c>
      <c r="D555" s="56" t="s">
        <v>271</v>
      </c>
      <c r="E555" s="56" t="s">
        <v>271</v>
      </c>
      <c r="F555" s="56" t="s">
        <v>272</v>
      </c>
      <c r="G555" s="56" t="s">
        <v>273</v>
      </c>
      <c r="H555" s="56" t="s">
        <v>274</v>
      </c>
      <c r="I555" s="56" t="s">
        <v>420</v>
      </c>
      <c r="J555" s="56" t="s">
        <v>276</v>
      </c>
      <c r="K555" s="56" t="s">
        <v>277</v>
      </c>
      <c r="L555" s="56" t="s">
        <v>420</v>
      </c>
      <c r="M555" s="56" t="s">
        <v>496</v>
      </c>
      <c r="N555" s="56" t="s">
        <v>277</v>
      </c>
      <c r="O555" s="56" t="s">
        <v>277</v>
      </c>
      <c r="P555" s="39">
        <v>776429</v>
      </c>
      <c r="Q555" s="55">
        <v>7764.29</v>
      </c>
      <c r="R555" t="str">
        <f t="shared" si="12"/>
        <v>201708</v>
      </c>
      <c r="S555" s="14">
        <f>Q555</f>
        <v>7764.29</v>
      </c>
    </row>
    <row r="556" spans="1:19">
      <c r="A556" s="56" t="s">
        <v>268</v>
      </c>
      <c r="B556" s="56" t="s">
        <v>269</v>
      </c>
      <c r="C556" s="56" t="s">
        <v>270</v>
      </c>
      <c r="D556" s="56" t="s">
        <v>271</v>
      </c>
      <c r="E556" s="56" t="s">
        <v>271</v>
      </c>
      <c r="F556" s="56" t="s">
        <v>272</v>
      </c>
      <c r="G556" s="56" t="s">
        <v>273</v>
      </c>
      <c r="H556" s="56" t="s">
        <v>274</v>
      </c>
      <c r="I556" s="56" t="s">
        <v>421</v>
      </c>
      <c r="J556" s="56" t="s">
        <v>276</v>
      </c>
      <c r="K556" s="56" t="s">
        <v>277</v>
      </c>
      <c r="L556" s="56" t="s">
        <v>421</v>
      </c>
      <c r="M556" s="56" t="s">
        <v>496</v>
      </c>
      <c r="N556" s="56" t="s">
        <v>279</v>
      </c>
      <c r="O556" s="56" t="s">
        <v>277</v>
      </c>
      <c r="P556" s="39">
        <v>196252</v>
      </c>
      <c r="Q556" s="55">
        <v>-1962.52</v>
      </c>
      <c r="R556" t="str">
        <f t="shared" si="12"/>
        <v>201708</v>
      </c>
      <c r="S556" s="14">
        <f>-Q556</f>
        <v>1962.52</v>
      </c>
    </row>
    <row r="557" spans="1:19">
      <c r="A557" s="56" t="s">
        <v>268</v>
      </c>
      <c r="B557" s="56" t="s">
        <v>269</v>
      </c>
      <c r="C557" s="56" t="s">
        <v>270</v>
      </c>
      <c r="D557" s="56" t="s">
        <v>271</v>
      </c>
      <c r="E557" s="56" t="s">
        <v>271</v>
      </c>
      <c r="F557" s="56" t="s">
        <v>272</v>
      </c>
      <c r="G557" s="56" t="s">
        <v>273</v>
      </c>
      <c r="H557" s="56" t="s">
        <v>274</v>
      </c>
      <c r="I557" s="56" t="s">
        <v>421</v>
      </c>
      <c r="J557" s="56" t="s">
        <v>276</v>
      </c>
      <c r="K557" s="56" t="s">
        <v>277</v>
      </c>
      <c r="L557" s="56" t="s">
        <v>421</v>
      </c>
      <c r="M557" s="56" t="s">
        <v>496</v>
      </c>
      <c r="N557" s="56" t="s">
        <v>279</v>
      </c>
      <c r="O557" s="56" t="s">
        <v>277</v>
      </c>
      <c r="P557" s="39">
        <v>35182654</v>
      </c>
      <c r="Q557" s="52">
        <v>-351826.54</v>
      </c>
      <c r="R557" t="str">
        <f t="shared" si="12"/>
        <v>201708</v>
      </c>
      <c r="S557" s="14">
        <f>-Q557</f>
        <v>351826.54</v>
      </c>
    </row>
    <row r="558" spans="1:19">
      <c r="A558" s="56" t="s">
        <v>268</v>
      </c>
      <c r="B558" s="56" t="s">
        <v>269</v>
      </c>
      <c r="C558" s="56" t="s">
        <v>270</v>
      </c>
      <c r="D558" s="56" t="s">
        <v>271</v>
      </c>
      <c r="E558" s="56" t="s">
        <v>271</v>
      </c>
      <c r="F558" s="56" t="s">
        <v>272</v>
      </c>
      <c r="G558" s="56" t="s">
        <v>273</v>
      </c>
      <c r="H558" s="56" t="s">
        <v>274</v>
      </c>
      <c r="I558" s="56" t="s">
        <v>422</v>
      </c>
      <c r="J558" s="56" t="s">
        <v>276</v>
      </c>
      <c r="K558" s="56" t="s">
        <v>277</v>
      </c>
      <c r="L558" s="56" t="s">
        <v>422</v>
      </c>
      <c r="M558" s="56" t="s">
        <v>496</v>
      </c>
      <c r="N558" s="56" t="s">
        <v>277</v>
      </c>
      <c r="O558" s="56" t="s">
        <v>277</v>
      </c>
      <c r="P558" s="39">
        <v>237993</v>
      </c>
      <c r="Q558" s="55">
        <v>2379.9299999999998</v>
      </c>
      <c r="R558" t="str">
        <f t="shared" si="12"/>
        <v>201708</v>
      </c>
      <c r="S558" s="14">
        <f>Q558</f>
        <v>2379.9299999999998</v>
      </c>
    </row>
    <row r="559" spans="1:19">
      <c r="A559" s="56" t="s">
        <v>268</v>
      </c>
      <c r="B559" s="56" t="s">
        <v>269</v>
      </c>
      <c r="C559" s="56" t="s">
        <v>270</v>
      </c>
      <c r="D559" s="56" t="s">
        <v>271</v>
      </c>
      <c r="E559" s="56" t="s">
        <v>271</v>
      </c>
      <c r="F559" s="56" t="s">
        <v>272</v>
      </c>
      <c r="G559" s="56" t="s">
        <v>273</v>
      </c>
      <c r="H559" s="56" t="s">
        <v>274</v>
      </c>
      <c r="I559" s="56" t="s">
        <v>422</v>
      </c>
      <c r="J559" s="56" t="s">
        <v>276</v>
      </c>
      <c r="K559" s="56" t="s">
        <v>277</v>
      </c>
      <c r="L559" s="56" t="s">
        <v>422</v>
      </c>
      <c r="M559" s="56" t="s">
        <v>496</v>
      </c>
      <c r="N559" s="56" t="s">
        <v>277</v>
      </c>
      <c r="O559" s="56" t="s">
        <v>277</v>
      </c>
      <c r="P559" s="39">
        <v>15000000</v>
      </c>
      <c r="Q559" s="52">
        <v>150000</v>
      </c>
      <c r="R559" t="str">
        <f t="shared" si="12"/>
        <v>201708</v>
      </c>
      <c r="S559" s="14">
        <f>Q559</f>
        <v>150000</v>
      </c>
    </row>
    <row r="560" spans="1:19">
      <c r="A560" s="56" t="s">
        <v>268</v>
      </c>
      <c r="B560" s="56" t="s">
        <v>269</v>
      </c>
      <c r="C560" s="56" t="s">
        <v>270</v>
      </c>
      <c r="D560" s="56" t="s">
        <v>271</v>
      </c>
      <c r="E560" s="56" t="s">
        <v>271</v>
      </c>
      <c r="F560" s="56" t="s">
        <v>272</v>
      </c>
      <c r="G560" s="56" t="s">
        <v>273</v>
      </c>
      <c r="H560" s="56" t="s">
        <v>274</v>
      </c>
      <c r="I560" s="56" t="s">
        <v>422</v>
      </c>
      <c r="J560" s="56" t="s">
        <v>276</v>
      </c>
      <c r="K560" s="56" t="s">
        <v>277</v>
      </c>
      <c r="L560" s="56" t="s">
        <v>422</v>
      </c>
      <c r="M560" s="56" t="s">
        <v>496</v>
      </c>
      <c r="N560" s="56" t="s">
        <v>279</v>
      </c>
      <c r="O560" s="56" t="s">
        <v>277</v>
      </c>
      <c r="P560" s="39">
        <v>60380</v>
      </c>
      <c r="Q560" s="55">
        <v>-603.79999999999995</v>
      </c>
      <c r="R560" t="str">
        <f t="shared" si="12"/>
        <v>201708</v>
      </c>
      <c r="S560" s="14">
        <f>-Q560</f>
        <v>603.79999999999995</v>
      </c>
    </row>
    <row r="561" spans="1:19">
      <c r="A561" s="56" t="s">
        <v>268</v>
      </c>
      <c r="B561" s="56" t="s">
        <v>269</v>
      </c>
      <c r="C561" s="56" t="s">
        <v>270</v>
      </c>
      <c r="D561" s="56" t="s">
        <v>271</v>
      </c>
      <c r="E561" s="56" t="s">
        <v>271</v>
      </c>
      <c r="F561" s="56" t="s">
        <v>272</v>
      </c>
      <c r="G561" s="56" t="s">
        <v>273</v>
      </c>
      <c r="H561" s="56" t="s">
        <v>423</v>
      </c>
      <c r="I561" s="56" t="s">
        <v>424</v>
      </c>
      <c r="J561" s="56" t="s">
        <v>276</v>
      </c>
      <c r="K561" s="56" t="s">
        <v>277</v>
      </c>
      <c r="L561" s="56" t="s">
        <v>424</v>
      </c>
      <c r="M561" s="56" t="s">
        <v>496</v>
      </c>
      <c r="N561" s="56" t="s">
        <v>279</v>
      </c>
      <c r="O561" s="56" t="s">
        <v>277</v>
      </c>
      <c r="P561" s="39">
        <v>437952</v>
      </c>
      <c r="Q561" s="55">
        <v>-4379.5200000000004</v>
      </c>
      <c r="R561" t="str">
        <f t="shared" si="12"/>
        <v>201709</v>
      </c>
      <c r="S561" s="14">
        <f>-Q561</f>
        <v>4379.5200000000004</v>
      </c>
    </row>
    <row r="562" spans="1:19">
      <c r="A562" s="56" t="s">
        <v>268</v>
      </c>
      <c r="B562" s="56" t="s">
        <v>269</v>
      </c>
      <c r="C562" s="56" t="s">
        <v>270</v>
      </c>
      <c r="D562" s="56" t="s">
        <v>271</v>
      </c>
      <c r="E562" s="56" t="s">
        <v>271</v>
      </c>
      <c r="F562" s="56" t="s">
        <v>272</v>
      </c>
      <c r="G562" s="56" t="s">
        <v>273</v>
      </c>
      <c r="H562" s="56" t="s">
        <v>423</v>
      </c>
      <c r="I562" s="56" t="s">
        <v>425</v>
      </c>
      <c r="J562" s="56" t="s">
        <v>276</v>
      </c>
      <c r="K562" s="56" t="s">
        <v>277</v>
      </c>
      <c r="L562" s="56" t="s">
        <v>425</v>
      </c>
      <c r="M562" s="56" t="s">
        <v>496</v>
      </c>
      <c r="N562" s="56" t="s">
        <v>279</v>
      </c>
      <c r="O562" s="56" t="s">
        <v>277</v>
      </c>
      <c r="P562" s="39">
        <v>241758</v>
      </c>
      <c r="Q562" s="55">
        <v>-2417.58</v>
      </c>
      <c r="R562" t="str">
        <f t="shared" si="12"/>
        <v>201709</v>
      </c>
      <c r="S562" s="14">
        <f>-Q562</f>
        <v>2417.58</v>
      </c>
    </row>
    <row r="563" spans="1:19">
      <c r="A563" s="56" t="s">
        <v>268</v>
      </c>
      <c r="B563" s="56" t="s">
        <v>269</v>
      </c>
      <c r="C563" s="56" t="s">
        <v>270</v>
      </c>
      <c r="D563" s="56" t="s">
        <v>271</v>
      </c>
      <c r="E563" s="56" t="s">
        <v>271</v>
      </c>
      <c r="F563" s="56" t="s">
        <v>272</v>
      </c>
      <c r="G563" s="56" t="s">
        <v>273</v>
      </c>
      <c r="H563" s="56" t="s">
        <v>423</v>
      </c>
      <c r="I563" s="56" t="s">
        <v>426</v>
      </c>
      <c r="J563" s="56" t="s">
        <v>276</v>
      </c>
      <c r="K563" s="56" t="s">
        <v>277</v>
      </c>
      <c r="L563" s="56" t="s">
        <v>426</v>
      </c>
      <c r="M563" s="56" t="s">
        <v>496</v>
      </c>
      <c r="N563" s="56" t="s">
        <v>277</v>
      </c>
      <c r="O563" s="56" t="s">
        <v>277</v>
      </c>
      <c r="P563" s="39">
        <v>16135</v>
      </c>
      <c r="Q563" s="55">
        <v>161.35</v>
      </c>
      <c r="R563" t="str">
        <f t="shared" si="12"/>
        <v>201709</v>
      </c>
      <c r="S563" s="14">
        <f>Q563</f>
        <v>161.35</v>
      </c>
    </row>
    <row r="564" spans="1:19">
      <c r="A564" s="56" t="s">
        <v>268</v>
      </c>
      <c r="B564" s="56" t="s">
        <v>269</v>
      </c>
      <c r="C564" s="56" t="s">
        <v>270</v>
      </c>
      <c r="D564" s="56" t="s">
        <v>271</v>
      </c>
      <c r="E564" s="56" t="s">
        <v>271</v>
      </c>
      <c r="F564" s="56" t="s">
        <v>272</v>
      </c>
      <c r="G564" s="56" t="s">
        <v>273</v>
      </c>
      <c r="H564" s="56" t="s">
        <v>423</v>
      </c>
      <c r="I564" s="56" t="s">
        <v>427</v>
      </c>
      <c r="J564" s="56" t="s">
        <v>276</v>
      </c>
      <c r="K564" s="56" t="s">
        <v>277</v>
      </c>
      <c r="L564" s="56" t="s">
        <v>427</v>
      </c>
      <c r="M564" s="56" t="s">
        <v>496</v>
      </c>
      <c r="N564" s="56" t="s">
        <v>277</v>
      </c>
      <c r="O564" s="56" t="s">
        <v>277</v>
      </c>
      <c r="P564" s="39">
        <v>606404</v>
      </c>
      <c r="Q564" s="55">
        <v>6064.04</v>
      </c>
      <c r="R564" t="str">
        <f t="shared" si="12"/>
        <v>201709</v>
      </c>
      <c r="S564" s="14">
        <f>Q564</f>
        <v>6064.04</v>
      </c>
    </row>
    <row r="565" spans="1:19">
      <c r="A565" s="56" t="s">
        <v>268</v>
      </c>
      <c r="B565" s="56" t="s">
        <v>269</v>
      </c>
      <c r="C565" s="56" t="s">
        <v>270</v>
      </c>
      <c r="D565" s="56" t="s">
        <v>271</v>
      </c>
      <c r="E565" s="56" t="s">
        <v>271</v>
      </c>
      <c r="F565" s="56" t="s">
        <v>272</v>
      </c>
      <c r="G565" s="56" t="s">
        <v>273</v>
      </c>
      <c r="H565" s="56" t="s">
        <v>423</v>
      </c>
      <c r="I565" s="56" t="s">
        <v>428</v>
      </c>
      <c r="J565" s="56" t="s">
        <v>276</v>
      </c>
      <c r="K565" s="56" t="s">
        <v>277</v>
      </c>
      <c r="L565" s="56" t="s">
        <v>428</v>
      </c>
      <c r="M565" s="56" t="s">
        <v>496</v>
      </c>
      <c r="N565" s="56" t="s">
        <v>279</v>
      </c>
      <c r="O565" s="56" t="s">
        <v>277</v>
      </c>
      <c r="P565" s="39">
        <v>104304</v>
      </c>
      <c r="Q565" s="55">
        <v>-1043.04</v>
      </c>
      <c r="R565" t="str">
        <f t="shared" si="12"/>
        <v>201709</v>
      </c>
      <c r="S565" s="14">
        <f>-Q565</f>
        <v>1043.04</v>
      </c>
    </row>
    <row r="566" spans="1:19">
      <c r="A566" s="56" t="s">
        <v>268</v>
      </c>
      <c r="B566" s="56" t="s">
        <v>269</v>
      </c>
      <c r="C566" s="56" t="s">
        <v>270</v>
      </c>
      <c r="D566" s="56" t="s">
        <v>271</v>
      </c>
      <c r="E566" s="56" t="s">
        <v>271</v>
      </c>
      <c r="F566" s="56" t="s">
        <v>272</v>
      </c>
      <c r="G566" s="56" t="s">
        <v>273</v>
      </c>
      <c r="H566" s="56" t="s">
        <v>423</v>
      </c>
      <c r="I566" s="56" t="s">
        <v>428</v>
      </c>
      <c r="J566" s="56" t="s">
        <v>276</v>
      </c>
      <c r="K566" s="56" t="s">
        <v>277</v>
      </c>
      <c r="L566" s="56" t="s">
        <v>428</v>
      </c>
      <c r="M566" s="56" t="s">
        <v>496</v>
      </c>
      <c r="N566" s="56" t="s">
        <v>277</v>
      </c>
      <c r="O566" s="56" t="s">
        <v>277</v>
      </c>
      <c r="P566" s="39">
        <v>35000000</v>
      </c>
      <c r="Q566" s="52">
        <v>350000</v>
      </c>
      <c r="R566" t="str">
        <f t="shared" si="12"/>
        <v>201709</v>
      </c>
      <c r="S566" s="14">
        <f>Q566</f>
        <v>350000</v>
      </c>
    </row>
    <row r="567" spans="1:19">
      <c r="A567" s="56" t="s">
        <v>268</v>
      </c>
      <c r="B567" s="56" t="s">
        <v>269</v>
      </c>
      <c r="C567" s="56" t="s">
        <v>270</v>
      </c>
      <c r="D567" s="56" t="s">
        <v>271</v>
      </c>
      <c r="E567" s="56" t="s">
        <v>271</v>
      </c>
      <c r="F567" s="56" t="s">
        <v>272</v>
      </c>
      <c r="G567" s="56" t="s">
        <v>273</v>
      </c>
      <c r="H567" s="56" t="s">
        <v>423</v>
      </c>
      <c r="I567" s="56" t="s">
        <v>429</v>
      </c>
      <c r="J567" s="56" t="s">
        <v>276</v>
      </c>
      <c r="K567" s="56" t="s">
        <v>277</v>
      </c>
      <c r="L567" s="56" t="s">
        <v>429</v>
      </c>
      <c r="M567" s="56" t="s">
        <v>496</v>
      </c>
      <c r="N567" s="56" t="s">
        <v>277</v>
      </c>
      <c r="O567" s="56" t="s">
        <v>277</v>
      </c>
      <c r="P567" s="39">
        <v>130556</v>
      </c>
      <c r="Q567" s="55">
        <v>1305.56</v>
      </c>
      <c r="R567" t="str">
        <f t="shared" si="12"/>
        <v>201709</v>
      </c>
      <c r="S567" s="14">
        <f>Q567</f>
        <v>1305.56</v>
      </c>
    </row>
    <row r="568" spans="1:19">
      <c r="A568" s="56" t="s">
        <v>268</v>
      </c>
      <c r="B568" s="56" t="s">
        <v>269</v>
      </c>
      <c r="C568" s="56" t="s">
        <v>270</v>
      </c>
      <c r="D568" s="56" t="s">
        <v>271</v>
      </c>
      <c r="E568" s="56" t="s">
        <v>271</v>
      </c>
      <c r="F568" s="56" t="s">
        <v>272</v>
      </c>
      <c r="G568" s="56" t="s">
        <v>273</v>
      </c>
      <c r="H568" s="56" t="s">
        <v>423</v>
      </c>
      <c r="I568" s="56" t="s">
        <v>429</v>
      </c>
      <c r="J568" s="56" t="s">
        <v>276</v>
      </c>
      <c r="K568" s="56" t="s">
        <v>277</v>
      </c>
      <c r="L568" s="56" t="s">
        <v>429</v>
      </c>
      <c r="M568" s="56" t="s">
        <v>496</v>
      </c>
      <c r="N568" s="56" t="s">
        <v>277</v>
      </c>
      <c r="O568" s="56" t="s">
        <v>277</v>
      </c>
      <c r="P568" s="39">
        <v>35000000</v>
      </c>
      <c r="Q568" s="52">
        <v>350000</v>
      </c>
      <c r="R568" t="str">
        <f t="shared" si="12"/>
        <v>201709</v>
      </c>
      <c r="S568" s="14">
        <f>Q568</f>
        <v>350000</v>
      </c>
    </row>
    <row r="569" spans="1:19">
      <c r="A569" s="56" t="s">
        <v>268</v>
      </c>
      <c r="B569" s="56" t="s">
        <v>269</v>
      </c>
      <c r="C569" s="56" t="s">
        <v>270</v>
      </c>
      <c r="D569" s="56" t="s">
        <v>271</v>
      </c>
      <c r="E569" s="56" t="s">
        <v>271</v>
      </c>
      <c r="F569" s="56" t="s">
        <v>272</v>
      </c>
      <c r="G569" s="56" t="s">
        <v>273</v>
      </c>
      <c r="H569" s="56" t="s">
        <v>423</v>
      </c>
      <c r="I569" s="56" t="s">
        <v>430</v>
      </c>
      <c r="J569" s="56" t="s">
        <v>276</v>
      </c>
      <c r="K569" s="56" t="s">
        <v>277</v>
      </c>
      <c r="L569" s="56" t="s">
        <v>430</v>
      </c>
      <c r="M569" s="56" t="s">
        <v>496</v>
      </c>
      <c r="N569" s="56" t="s">
        <v>279</v>
      </c>
      <c r="O569" s="56" t="s">
        <v>277</v>
      </c>
      <c r="P569" s="39">
        <v>899392</v>
      </c>
      <c r="Q569" s="55">
        <v>-8993.92</v>
      </c>
      <c r="R569" t="str">
        <f t="shared" si="12"/>
        <v>201709</v>
      </c>
      <c r="S569" s="14">
        <f>-Q569</f>
        <v>8993.92</v>
      </c>
    </row>
    <row r="570" spans="1:19">
      <c r="A570" s="56" t="s">
        <v>268</v>
      </c>
      <c r="B570" s="56" t="s">
        <v>269</v>
      </c>
      <c r="C570" s="56" t="s">
        <v>270</v>
      </c>
      <c r="D570" s="56" t="s">
        <v>271</v>
      </c>
      <c r="E570" s="56" t="s">
        <v>271</v>
      </c>
      <c r="F570" s="56" t="s">
        <v>272</v>
      </c>
      <c r="G570" s="56" t="s">
        <v>273</v>
      </c>
      <c r="H570" s="56" t="s">
        <v>423</v>
      </c>
      <c r="I570" s="56" t="s">
        <v>431</v>
      </c>
      <c r="J570" s="56" t="s">
        <v>276</v>
      </c>
      <c r="K570" s="56" t="s">
        <v>277</v>
      </c>
      <c r="L570" s="56" t="s">
        <v>431</v>
      </c>
      <c r="M570" s="56" t="s">
        <v>496</v>
      </c>
      <c r="N570" s="56" t="s">
        <v>277</v>
      </c>
      <c r="O570" s="56" t="s">
        <v>277</v>
      </c>
      <c r="P570" s="39">
        <v>590974</v>
      </c>
      <c r="Q570" s="55">
        <v>5909.74</v>
      </c>
      <c r="R570" t="str">
        <f t="shared" si="12"/>
        <v>201709</v>
      </c>
      <c r="S570" s="14">
        <f>Q570</f>
        <v>5909.74</v>
      </c>
    </row>
    <row r="571" spans="1:19">
      <c r="A571" s="56" t="s">
        <v>268</v>
      </c>
      <c r="B571" s="56" t="s">
        <v>269</v>
      </c>
      <c r="C571" s="56" t="s">
        <v>270</v>
      </c>
      <c r="D571" s="56" t="s">
        <v>271</v>
      </c>
      <c r="E571" s="56" t="s">
        <v>271</v>
      </c>
      <c r="F571" s="56" t="s">
        <v>272</v>
      </c>
      <c r="G571" s="56" t="s">
        <v>273</v>
      </c>
      <c r="H571" s="56" t="s">
        <v>423</v>
      </c>
      <c r="I571" s="56" t="s">
        <v>431</v>
      </c>
      <c r="J571" s="56" t="s">
        <v>276</v>
      </c>
      <c r="K571" s="56" t="s">
        <v>277</v>
      </c>
      <c r="L571" s="56" t="s">
        <v>431</v>
      </c>
      <c r="M571" s="56" t="s">
        <v>496</v>
      </c>
      <c r="N571" s="56" t="s">
        <v>277</v>
      </c>
      <c r="O571" s="56" t="s">
        <v>277</v>
      </c>
      <c r="P571" s="39">
        <v>17800000</v>
      </c>
      <c r="Q571" s="52">
        <v>178000</v>
      </c>
      <c r="R571" t="str">
        <f t="shared" si="12"/>
        <v>201709</v>
      </c>
      <c r="S571" s="14">
        <f>Q571</f>
        <v>178000</v>
      </c>
    </row>
    <row r="572" spans="1:19">
      <c r="A572" s="56" t="s">
        <v>268</v>
      </c>
      <c r="B572" s="56" t="s">
        <v>269</v>
      </c>
      <c r="C572" s="56" t="s">
        <v>270</v>
      </c>
      <c r="D572" s="56" t="s">
        <v>271</v>
      </c>
      <c r="E572" s="56" t="s">
        <v>271</v>
      </c>
      <c r="F572" s="56" t="s">
        <v>272</v>
      </c>
      <c r="G572" s="56" t="s">
        <v>273</v>
      </c>
      <c r="H572" s="56" t="s">
        <v>423</v>
      </c>
      <c r="I572" s="56" t="s">
        <v>431</v>
      </c>
      <c r="J572" s="56" t="s">
        <v>276</v>
      </c>
      <c r="K572" s="56" t="s">
        <v>277</v>
      </c>
      <c r="L572" s="56" t="s">
        <v>431</v>
      </c>
      <c r="M572" s="56" t="s">
        <v>496</v>
      </c>
      <c r="N572" s="56" t="s">
        <v>279</v>
      </c>
      <c r="O572" s="56" t="s">
        <v>277</v>
      </c>
      <c r="P572" s="39">
        <v>15076631</v>
      </c>
      <c r="Q572" s="52">
        <v>-150766.31</v>
      </c>
      <c r="R572" t="str">
        <f t="shared" si="12"/>
        <v>201709</v>
      </c>
      <c r="S572" s="14">
        <f>-Q572</f>
        <v>150766.31</v>
      </c>
    </row>
    <row r="573" spans="1:19">
      <c r="A573" s="56" t="s">
        <v>268</v>
      </c>
      <c r="B573" s="56" t="s">
        <v>269</v>
      </c>
      <c r="C573" s="56" t="s">
        <v>270</v>
      </c>
      <c r="D573" s="56" t="s">
        <v>271</v>
      </c>
      <c r="E573" s="56" t="s">
        <v>271</v>
      </c>
      <c r="F573" s="56" t="s">
        <v>272</v>
      </c>
      <c r="G573" s="56" t="s">
        <v>273</v>
      </c>
      <c r="H573" s="56" t="s">
        <v>423</v>
      </c>
      <c r="I573" s="56" t="s">
        <v>432</v>
      </c>
      <c r="J573" s="56" t="s">
        <v>276</v>
      </c>
      <c r="K573" s="56" t="s">
        <v>277</v>
      </c>
      <c r="L573" s="56" t="s">
        <v>432</v>
      </c>
      <c r="M573" s="56" t="s">
        <v>496</v>
      </c>
      <c r="N573" s="56" t="s">
        <v>279</v>
      </c>
      <c r="O573" s="56" t="s">
        <v>277</v>
      </c>
      <c r="P573" s="39">
        <v>46751</v>
      </c>
      <c r="Q573" s="55">
        <v>-467.51</v>
      </c>
      <c r="R573" t="str">
        <f t="shared" si="12"/>
        <v>201709</v>
      </c>
      <c r="S573" s="14">
        <f>-Q573</f>
        <v>467.51</v>
      </c>
    </row>
    <row r="574" spans="1:19">
      <c r="A574" s="56" t="s">
        <v>268</v>
      </c>
      <c r="B574" s="56" t="s">
        <v>269</v>
      </c>
      <c r="C574" s="56" t="s">
        <v>270</v>
      </c>
      <c r="D574" s="56" t="s">
        <v>271</v>
      </c>
      <c r="E574" s="56" t="s">
        <v>271</v>
      </c>
      <c r="F574" s="56" t="s">
        <v>272</v>
      </c>
      <c r="G574" s="56" t="s">
        <v>273</v>
      </c>
      <c r="H574" s="56" t="s">
        <v>423</v>
      </c>
      <c r="I574" s="56" t="s">
        <v>433</v>
      </c>
      <c r="J574" s="56" t="s">
        <v>276</v>
      </c>
      <c r="K574" s="56" t="s">
        <v>277</v>
      </c>
      <c r="L574" s="56" t="s">
        <v>433</v>
      </c>
      <c r="M574" s="56" t="s">
        <v>496</v>
      </c>
      <c r="N574" s="56" t="s">
        <v>277</v>
      </c>
      <c r="O574" s="56" t="s">
        <v>277</v>
      </c>
      <c r="P574" s="39">
        <v>93003</v>
      </c>
      <c r="Q574" s="55">
        <v>930.03</v>
      </c>
      <c r="R574" t="str">
        <f t="shared" si="12"/>
        <v>201709</v>
      </c>
      <c r="S574" s="14">
        <f>Q574</f>
        <v>930.03</v>
      </c>
    </row>
    <row r="575" spans="1:19">
      <c r="A575" s="56" t="s">
        <v>268</v>
      </c>
      <c r="B575" s="56" t="s">
        <v>269</v>
      </c>
      <c r="C575" s="56" t="s">
        <v>270</v>
      </c>
      <c r="D575" s="56" t="s">
        <v>271</v>
      </c>
      <c r="E575" s="56" t="s">
        <v>271</v>
      </c>
      <c r="F575" s="56" t="s">
        <v>272</v>
      </c>
      <c r="G575" s="56" t="s">
        <v>273</v>
      </c>
      <c r="H575" s="56" t="s">
        <v>423</v>
      </c>
      <c r="I575" s="56" t="s">
        <v>434</v>
      </c>
      <c r="J575" s="56" t="s">
        <v>276</v>
      </c>
      <c r="K575" s="56" t="s">
        <v>277</v>
      </c>
      <c r="L575" s="56" t="s">
        <v>434</v>
      </c>
      <c r="M575" s="56" t="s">
        <v>496</v>
      </c>
      <c r="N575" s="56" t="s">
        <v>279</v>
      </c>
      <c r="O575" s="56" t="s">
        <v>277</v>
      </c>
      <c r="P575" s="39">
        <v>279344</v>
      </c>
      <c r="Q575" s="55">
        <v>-2793.44</v>
      </c>
      <c r="R575" t="str">
        <f t="shared" si="12"/>
        <v>201709</v>
      </c>
      <c r="S575" s="14">
        <f>-Q575</f>
        <v>2793.44</v>
      </c>
    </row>
    <row r="576" spans="1:19">
      <c r="A576" s="56" t="s">
        <v>268</v>
      </c>
      <c r="B576" s="56" t="s">
        <v>269</v>
      </c>
      <c r="C576" s="56" t="s">
        <v>270</v>
      </c>
      <c r="D576" s="56" t="s">
        <v>271</v>
      </c>
      <c r="E576" s="56" t="s">
        <v>271</v>
      </c>
      <c r="F576" s="56" t="s">
        <v>272</v>
      </c>
      <c r="G576" s="56" t="s">
        <v>273</v>
      </c>
      <c r="H576" s="56" t="s">
        <v>423</v>
      </c>
      <c r="I576" s="56" t="s">
        <v>435</v>
      </c>
      <c r="J576" s="56" t="s">
        <v>276</v>
      </c>
      <c r="K576" s="56" t="s">
        <v>277</v>
      </c>
      <c r="L576" s="56" t="s">
        <v>435</v>
      </c>
      <c r="M576" s="56" t="s">
        <v>496</v>
      </c>
      <c r="N576" s="56" t="s">
        <v>277</v>
      </c>
      <c r="O576" s="56" t="s">
        <v>277</v>
      </c>
      <c r="P576" s="39">
        <v>132132</v>
      </c>
      <c r="Q576" s="55">
        <v>1321.32</v>
      </c>
      <c r="R576" t="str">
        <f t="shared" si="12"/>
        <v>201709</v>
      </c>
      <c r="S576" s="14">
        <f>Q576</f>
        <v>1321.32</v>
      </c>
    </row>
    <row r="577" spans="1:19">
      <c r="A577" s="56" t="s">
        <v>268</v>
      </c>
      <c r="B577" s="56" t="s">
        <v>269</v>
      </c>
      <c r="C577" s="56" t="s">
        <v>270</v>
      </c>
      <c r="D577" s="56" t="s">
        <v>271</v>
      </c>
      <c r="E577" s="56" t="s">
        <v>271</v>
      </c>
      <c r="F577" s="56" t="s">
        <v>272</v>
      </c>
      <c r="G577" s="56" t="s">
        <v>273</v>
      </c>
      <c r="H577" s="56" t="s">
        <v>423</v>
      </c>
      <c r="I577" s="56" t="s">
        <v>435</v>
      </c>
      <c r="J577" s="56" t="s">
        <v>276</v>
      </c>
      <c r="K577" s="56" t="s">
        <v>277</v>
      </c>
      <c r="L577" s="56" t="s">
        <v>435</v>
      </c>
      <c r="M577" s="56" t="s">
        <v>496</v>
      </c>
      <c r="N577" s="56" t="s">
        <v>279</v>
      </c>
      <c r="O577" s="56" t="s">
        <v>277</v>
      </c>
      <c r="P577" s="39">
        <v>99973462</v>
      </c>
      <c r="Q577" s="52">
        <v>-999734.62</v>
      </c>
      <c r="R577" t="str">
        <f t="shared" si="12"/>
        <v>201709</v>
      </c>
      <c r="S577" s="14">
        <f>-Q577</f>
        <v>999734.62</v>
      </c>
    </row>
    <row r="578" spans="1:19">
      <c r="A578" s="56" t="s">
        <v>268</v>
      </c>
      <c r="B578" s="56" t="s">
        <v>269</v>
      </c>
      <c r="C578" s="56" t="s">
        <v>270</v>
      </c>
      <c r="D578" s="56" t="s">
        <v>271</v>
      </c>
      <c r="E578" s="56" t="s">
        <v>271</v>
      </c>
      <c r="F578" s="56" t="s">
        <v>272</v>
      </c>
      <c r="G578" s="56" t="s">
        <v>273</v>
      </c>
      <c r="H578" s="56" t="s">
        <v>423</v>
      </c>
      <c r="I578" s="56" t="s">
        <v>436</v>
      </c>
      <c r="J578" s="56" t="s">
        <v>276</v>
      </c>
      <c r="K578" s="56" t="s">
        <v>277</v>
      </c>
      <c r="L578" s="56" t="s">
        <v>436</v>
      </c>
      <c r="M578" s="56" t="s">
        <v>496</v>
      </c>
      <c r="N578" s="56" t="s">
        <v>279</v>
      </c>
      <c r="O578" s="56" t="s">
        <v>277</v>
      </c>
      <c r="P578" s="39">
        <v>442033</v>
      </c>
      <c r="Q578" s="55">
        <v>-4420.33</v>
      </c>
      <c r="R578" t="str">
        <f t="shared" si="12"/>
        <v>201709</v>
      </c>
      <c r="S578" s="14">
        <f>-Q578</f>
        <v>4420.33</v>
      </c>
    </row>
    <row r="579" spans="1:19">
      <c r="A579" s="56" t="s">
        <v>268</v>
      </c>
      <c r="B579" s="56" t="s">
        <v>269</v>
      </c>
      <c r="C579" s="56" t="s">
        <v>270</v>
      </c>
      <c r="D579" s="56" t="s">
        <v>271</v>
      </c>
      <c r="E579" s="56" t="s">
        <v>271</v>
      </c>
      <c r="F579" s="56" t="s">
        <v>272</v>
      </c>
      <c r="G579" s="56" t="s">
        <v>273</v>
      </c>
      <c r="H579" s="56" t="s">
        <v>423</v>
      </c>
      <c r="I579" s="56" t="s">
        <v>437</v>
      </c>
      <c r="J579" s="56" t="s">
        <v>276</v>
      </c>
      <c r="K579" s="56" t="s">
        <v>277</v>
      </c>
      <c r="L579" s="56" t="s">
        <v>437</v>
      </c>
      <c r="M579" s="56" t="s">
        <v>496</v>
      </c>
      <c r="N579" s="56" t="s">
        <v>279</v>
      </c>
      <c r="O579" s="56" t="s">
        <v>277</v>
      </c>
      <c r="P579" s="39">
        <v>1192479</v>
      </c>
      <c r="Q579" s="55">
        <v>-11924.79</v>
      </c>
      <c r="R579" t="str">
        <f t="shared" ref="R579:R642" si="14">MID(L579,1,6)</f>
        <v>201709</v>
      </c>
      <c r="S579" s="14">
        <f>-Q579</f>
        <v>11924.79</v>
      </c>
    </row>
    <row r="580" spans="1:19">
      <c r="A580" s="56" t="s">
        <v>268</v>
      </c>
      <c r="B580" s="56" t="s">
        <v>269</v>
      </c>
      <c r="C580" s="56" t="s">
        <v>270</v>
      </c>
      <c r="D580" s="56" t="s">
        <v>271</v>
      </c>
      <c r="E580" s="56" t="s">
        <v>271</v>
      </c>
      <c r="F580" s="56" t="s">
        <v>272</v>
      </c>
      <c r="G580" s="56" t="s">
        <v>273</v>
      </c>
      <c r="H580" s="56" t="s">
        <v>423</v>
      </c>
      <c r="I580" s="56" t="s">
        <v>438</v>
      </c>
      <c r="J580" s="56" t="s">
        <v>276</v>
      </c>
      <c r="K580" s="56" t="s">
        <v>277</v>
      </c>
      <c r="L580" s="56" t="s">
        <v>438</v>
      </c>
      <c r="M580" s="56" t="s">
        <v>496</v>
      </c>
      <c r="N580" s="56" t="s">
        <v>277</v>
      </c>
      <c r="O580" s="56" t="s">
        <v>277</v>
      </c>
      <c r="P580" s="39">
        <v>1308181</v>
      </c>
      <c r="Q580" s="55">
        <v>13081.81</v>
      </c>
      <c r="R580" t="str">
        <f t="shared" si="14"/>
        <v>201709</v>
      </c>
      <c r="S580" s="14">
        <f>Q580</f>
        <v>13081.81</v>
      </c>
    </row>
    <row r="581" spans="1:19">
      <c r="A581" s="56" t="s">
        <v>268</v>
      </c>
      <c r="B581" s="56" t="s">
        <v>269</v>
      </c>
      <c r="C581" s="56" t="s">
        <v>270</v>
      </c>
      <c r="D581" s="56" t="s">
        <v>271</v>
      </c>
      <c r="E581" s="56" t="s">
        <v>271</v>
      </c>
      <c r="F581" s="56" t="s">
        <v>272</v>
      </c>
      <c r="G581" s="56" t="s">
        <v>273</v>
      </c>
      <c r="H581" s="56" t="s">
        <v>423</v>
      </c>
      <c r="I581" s="56" t="s">
        <v>439</v>
      </c>
      <c r="J581" s="56" t="s">
        <v>276</v>
      </c>
      <c r="K581" s="56" t="s">
        <v>277</v>
      </c>
      <c r="L581" s="56" t="s">
        <v>439</v>
      </c>
      <c r="M581" s="56" t="s">
        <v>496</v>
      </c>
      <c r="N581" s="56" t="s">
        <v>277</v>
      </c>
      <c r="O581" s="56" t="s">
        <v>277</v>
      </c>
      <c r="P581" s="39">
        <v>161324</v>
      </c>
      <c r="Q581" s="55">
        <v>1613.24</v>
      </c>
      <c r="R581" t="str">
        <f t="shared" si="14"/>
        <v>201709</v>
      </c>
      <c r="S581" s="14">
        <f>Q581</f>
        <v>1613.24</v>
      </c>
    </row>
    <row r="582" spans="1:19">
      <c r="A582" s="56" t="s">
        <v>268</v>
      </c>
      <c r="B582" s="56" t="s">
        <v>269</v>
      </c>
      <c r="C582" s="56" t="s">
        <v>270</v>
      </c>
      <c r="D582" s="56" t="s">
        <v>271</v>
      </c>
      <c r="E582" s="56" t="s">
        <v>271</v>
      </c>
      <c r="F582" s="56" t="s">
        <v>272</v>
      </c>
      <c r="G582" s="56" t="s">
        <v>273</v>
      </c>
      <c r="H582" s="56" t="s">
        <v>423</v>
      </c>
      <c r="I582" s="56" t="s">
        <v>439</v>
      </c>
      <c r="J582" s="56" t="s">
        <v>276</v>
      </c>
      <c r="K582" s="56" t="s">
        <v>277</v>
      </c>
      <c r="L582" s="56" t="s">
        <v>439</v>
      </c>
      <c r="M582" s="56" t="s">
        <v>496</v>
      </c>
      <c r="N582" s="56" t="s">
        <v>277</v>
      </c>
      <c r="O582" s="56" t="s">
        <v>277</v>
      </c>
      <c r="P582" s="39">
        <v>15000000</v>
      </c>
      <c r="Q582" s="52">
        <v>150000</v>
      </c>
      <c r="R582" t="str">
        <f t="shared" si="14"/>
        <v>201709</v>
      </c>
      <c r="S582" s="14">
        <f>Q582</f>
        <v>150000</v>
      </c>
    </row>
    <row r="583" spans="1:19">
      <c r="A583" s="56" t="s">
        <v>268</v>
      </c>
      <c r="B583" s="56" t="s">
        <v>269</v>
      </c>
      <c r="C583" s="56" t="s">
        <v>270</v>
      </c>
      <c r="D583" s="56" t="s">
        <v>271</v>
      </c>
      <c r="E583" s="56" t="s">
        <v>271</v>
      </c>
      <c r="F583" s="56" t="s">
        <v>272</v>
      </c>
      <c r="G583" s="56" t="s">
        <v>273</v>
      </c>
      <c r="H583" s="56" t="s">
        <v>423</v>
      </c>
      <c r="I583" s="56" t="s">
        <v>440</v>
      </c>
      <c r="J583" s="56" t="s">
        <v>276</v>
      </c>
      <c r="K583" s="56" t="s">
        <v>277</v>
      </c>
      <c r="L583" s="56" t="s">
        <v>440</v>
      </c>
      <c r="M583" s="56" t="s">
        <v>496</v>
      </c>
      <c r="N583" s="56" t="s">
        <v>277</v>
      </c>
      <c r="O583" s="56" t="s">
        <v>277</v>
      </c>
      <c r="P583" s="39">
        <v>186551</v>
      </c>
      <c r="Q583" s="55">
        <v>1865.51</v>
      </c>
      <c r="R583" t="str">
        <f t="shared" si="14"/>
        <v>201709</v>
      </c>
      <c r="S583" s="14">
        <f>Q583</f>
        <v>1865.51</v>
      </c>
    </row>
    <row r="584" spans="1:19">
      <c r="A584" s="56" t="s">
        <v>268</v>
      </c>
      <c r="B584" s="56" t="s">
        <v>269</v>
      </c>
      <c r="C584" s="56" t="s">
        <v>270</v>
      </c>
      <c r="D584" s="56" t="s">
        <v>271</v>
      </c>
      <c r="E584" s="56" t="s">
        <v>271</v>
      </c>
      <c r="F584" s="56" t="s">
        <v>272</v>
      </c>
      <c r="G584" s="56" t="s">
        <v>273</v>
      </c>
      <c r="H584" s="56" t="s">
        <v>423</v>
      </c>
      <c r="I584" s="56" t="s">
        <v>441</v>
      </c>
      <c r="J584" s="56" t="s">
        <v>276</v>
      </c>
      <c r="K584" s="56" t="s">
        <v>277</v>
      </c>
      <c r="L584" s="56" t="s">
        <v>441</v>
      </c>
      <c r="M584" s="56" t="s">
        <v>496</v>
      </c>
      <c r="N584" s="56" t="s">
        <v>279</v>
      </c>
      <c r="O584" s="56" t="s">
        <v>277</v>
      </c>
      <c r="P584" s="39">
        <v>475603</v>
      </c>
      <c r="Q584" s="55">
        <v>-4756.03</v>
      </c>
      <c r="R584" t="str">
        <f t="shared" si="14"/>
        <v>201709</v>
      </c>
      <c r="S584" s="14">
        <f>-Q584</f>
        <v>4756.03</v>
      </c>
    </row>
    <row r="585" spans="1:19">
      <c r="A585" s="56" t="s">
        <v>268</v>
      </c>
      <c r="B585" s="56" t="s">
        <v>269</v>
      </c>
      <c r="C585" s="56" t="s">
        <v>270</v>
      </c>
      <c r="D585" s="56" t="s">
        <v>271</v>
      </c>
      <c r="E585" s="56" t="s">
        <v>271</v>
      </c>
      <c r="F585" s="56" t="s">
        <v>272</v>
      </c>
      <c r="G585" s="56" t="s">
        <v>273</v>
      </c>
      <c r="H585" s="56" t="s">
        <v>423</v>
      </c>
      <c r="I585" s="56" t="s">
        <v>442</v>
      </c>
      <c r="J585" s="56" t="s">
        <v>276</v>
      </c>
      <c r="K585" s="56" t="s">
        <v>277</v>
      </c>
      <c r="L585" s="56" t="s">
        <v>442</v>
      </c>
      <c r="M585" s="56" t="s">
        <v>496</v>
      </c>
      <c r="N585" s="56" t="s">
        <v>277</v>
      </c>
      <c r="O585" s="56" t="s">
        <v>277</v>
      </c>
      <c r="P585" s="39">
        <v>989359</v>
      </c>
      <c r="Q585" s="55">
        <v>9893.59</v>
      </c>
      <c r="R585" t="str">
        <f t="shared" si="14"/>
        <v>201709</v>
      </c>
      <c r="S585" s="14">
        <f>Q585</f>
        <v>9893.59</v>
      </c>
    </row>
    <row r="586" spans="1:19">
      <c r="A586" s="56" t="s">
        <v>268</v>
      </c>
      <c r="B586" s="56" t="s">
        <v>269</v>
      </c>
      <c r="C586" s="56" t="s">
        <v>270</v>
      </c>
      <c r="D586" s="56" t="s">
        <v>271</v>
      </c>
      <c r="E586" s="56" t="s">
        <v>271</v>
      </c>
      <c r="F586" s="56" t="s">
        <v>272</v>
      </c>
      <c r="G586" s="56" t="s">
        <v>273</v>
      </c>
      <c r="H586" s="56" t="s">
        <v>423</v>
      </c>
      <c r="I586" s="56" t="s">
        <v>443</v>
      </c>
      <c r="J586" s="56" t="s">
        <v>276</v>
      </c>
      <c r="K586" s="56" t="s">
        <v>277</v>
      </c>
      <c r="L586" s="56" t="s">
        <v>443</v>
      </c>
      <c r="M586" s="56" t="s">
        <v>496</v>
      </c>
      <c r="N586" s="56" t="s">
        <v>277</v>
      </c>
      <c r="O586" s="56" t="s">
        <v>277</v>
      </c>
      <c r="P586" s="39">
        <v>22105</v>
      </c>
      <c r="Q586" s="55">
        <v>221.05</v>
      </c>
      <c r="R586" t="str">
        <f t="shared" si="14"/>
        <v>201709</v>
      </c>
      <c r="S586" s="14">
        <f>Q586</f>
        <v>221.05</v>
      </c>
    </row>
    <row r="587" spans="1:19">
      <c r="A587" s="56" t="s">
        <v>268</v>
      </c>
      <c r="B587" s="56" t="s">
        <v>269</v>
      </c>
      <c r="C587" s="56" t="s">
        <v>270</v>
      </c>
      <c r="D587" s="56" t="s">
        <v>271</v>
      </c>
      <c r="E587" s="56" t="s">
        <v>271</v>
      </c>
      <c r="F587" s="56" t="s">
        <v>272</v>
      </c>
      <c r="G587" s="56" t="s">
        <v>273</v>
      </c>
      <c r="H587" s="56" t="s">
        <v>423</v>
      </c>
      <c r="I587" s="56" t="s">
        <v>443</v>
      </c>
      <c r="J587" s="56" t="s">
        <v>276</v>
      </c>
      <c r="K587" s="56" t="s">
        <v>277</v>
      </c>
      <c r="L587" s="56" t="s">
        <v>443</v>
      </c>
      <c r="M587" s="56" t="s">
        <v>496</v>
      </c>
      <c r="N587" s="56" t="s">
        <v>277</v>
      </c>
      <c r="O587" s="56" t="s">
        <v>277</v>
      </c>
      <c r="P587" s="39">
        <v>270185</v>
      </c>
      <c r="Q587" s="55">
        <v>2701.85</v>
      </c>
      <c r="R587" t="str">
        <f t="shared" si="14"/>
        <v>201709</v>
      </c>
      <c r="S587" s="14">
        <f>Q587</f>
        <v>2701.85</v>
      </c>
    </row>
    <row r="588" spans="1:19">
      <c r="A588" s="56" t="s">
        <v>268</v>
      </c>
      <c r="B588" s="56" t="s">
        <v>269</v>
      </c>
      <c r="C588" s="56" t="s">
        <v>270</v>
      </c>
      <c r="D588" s="56" t="s">
        <v>271</v>
      </c>
      <c r="E588" s="56" t="s">
        <v>271</v>
      </c>
      <c r="F588" s="56" t="s">
        <v>272</v>
      </c>
      <c r="G588" s="56" t="s">
        <v>273</v>
      </c>
      <c r="H588" s="56" t="s">
        <v>423</v>
      </c>
      <c r="I588" s="56" t="s">
        <v>444</v>
      </c>
      <c r="J588" s="56" t="s">
        <v>276</v>
      </c>
      <c r="K588" s="56" t="s">
        <v>277</v>
      </c>
      <c r="L588" s="56" t="s">
        <v>444</v>
      </c>
      <c r="M588" s="56" t="s">
        <v>496</v>
      </c>
      <c r="N588" s="56" t="s">
        <v>279</v>
      </c>
      <c r="O588" s="56" t="s">
        <v>277</v>
      </c>
      <c r="P588" s="39">
        <v>270185</v>
      </c>
      <c r="Q588" s="55">
        <v>-2701.85</v>
      </c>
      <c r="R588" t="str">
        <f t="shared" si="14"/>
        <v>201710</v>
      </c>
      <c r="S588" s="14">
        <f>-Q588</f>
        <v>2701.85</v>
      </c>
    </row>
    <row r="589" spans="1:19">
      <c r="A589" s="56" t="s">
        <v>268</v>
      </c>
      <c r="B589" s="56" t="s">
        <v>269</v>
      </c>
      <c r="C589" s="56" t="s">
        <v>270</v>
      </c>
      <c r="D589" s="56" t="s">
        <v>271</v>
      </c>
      <c r="E589" s="56" t="s">
        <v>271</v>
      </c>
      <c r="F589" s="56" t="s">
        <v>272</v>
      </c>
      <c r="G589" s="56" t="s">
        <v>273</v>
      </c>
      <c r="H589" s="56" t="s">
        <v>423</v>
      </c>
      <c r="I589" s="56" t="s">
        <v>444</v>
      </c>
      <c r="J589" s="56" t="s">
        <v>276</v>
      </c>
      <c r="K589" s="56" t="s">
        <v>277</v>
      </c>
      <c r="L589" s="56" t="s">
        <v>444</v>
      </c>
      <c r="M589" s="56" t="s">
        <v>496</v>
      </c>
      <c r="N589" s="56" t="s">
        <v>279</v>
      </c>
      <c r="O589" s="56" t="s">
        <v>277</v>
      </c>
      <c r="P589" s="39">
        <v>270185</v>
      </c>
      <c r="Q589" s="55">
        <v>-2701.85</v>
      </c>
      <c r="R589" t="str">
        <f t="shared" si="14"/>
        <v>201710</v>
      </c>
      <c r="S589" s="14">
        <f>-Q589</f>
        <v>2701.85</v>
      </c>
    </row>
    <row r="590" spans="1:19">
      <c r="A590" s="56" t="s">
        <v>268</v>
      </c>
      <c r="B590" s="56" t="s">
        <v>269</v>
      </c>
      <c r="C590" s="56" t="s">
        <v>270</v>
      </c>
      <c r="D590" s="56" t="s">
        <v>271</v>
      </c>
      <c r="E590" s="56" t="s">
        <v>271</v>
      </c>
      <c r="F590" s="56" t="s">
        <v>272</v>
      </c>
      <c r="G590" s="56" t="s">
        <v>273</v>
      </c>
      <c r="H590" s="56" t="s">
        <v>423</v>
      </c>
      <c r="I590" s="56" t="s">
        <v>445</v>
      </c>
      <c r="J590" s="56" t="s">
        <v>276</v>
      </c>
      <c r="K590" s="56" t="s">
        <v>277</v>
      </c>
      <c r="L590" s="56" t="s">
        <v>445</v>
      </c>
      <c r="M590" s="56" t="s">
        <v>496</v>
      </c>
      <c r="N590" s="56" t="s">
        <v>279</v>
      </c>
      <c r="O590" s="56" t="s">
        <v>277</v>
      </c>
      <c r="P590" s="39">
        <v>260403</v>
      </c>
      <c r="Q590" s="55">
        <v>-2604.0300000000002</v>
      </c>
      <c r="R590" t="str">
        <f t="shared" si="14"/>
        <v>201710</v>
      </c>
      <c r="S590" s="14">
        <f>-Q590</f>
        <v>2604.0300000000002</v>
      </c>
    </row>
    <row r="591" spans="1:19">
      <c r="A591" s="56" t="s">
        <v>268</v>
      </c>
      <c r="B591" s="56" t="s">
        <v>269</v>
      </c>
      <c r="C591" s="56" t="s">
        <v>270</v>
      </c>
      <c r="D591" s="56" t="s">
        <v>271</v>
      </c>
      <c r="E591" s="56" t="s">
        <v>271</v>
      </c>
      <c r="F591" s="56" t="s">
        <v>272</v>
      </c>
      <c r="G591" s="56" t="s">
        <v>273</v>
      </c>
      <c r="H591" s="56" t="s">
        <v>423</v>
      </c>
      <c r="I591" s="56" t="s">
        <v>446</v>
      </c>
      <c r="J591" s="56" t="s">
        <v>276</v>
      </c>
      <c r="K591" s="56" t="s">
        <v>277</v>
      </c>
      <c r="L591" s="56" t="s">
        <v>446</v>
      </c>
      <c r="M591" s="56" t="s">
        <v>496</v>
      </c>
      <c r="N591" s="56" t="s">
        <v>277</v>
      </c>
      <c r="O591" s="56" t="s">
        <v>277</v>
      </c>
      <c r="P591" s="39">
        <v>374854</v>
      </c>
      <c r="Q591" s="55">
        <v>3748.54</v>
      </c>
      <c r="R591" t="str">
        <f t="shared" si="14"/>
        <v>201710</v>
      </c>
      <c r="S591" s="14">
        <f>Q591</f>
        <v>3748.54</v>
      </c>
    </row>
    <row r="592" spans="1:19">
      <c r="A592" s="56" t="s">
        <v>268</v>
      </c>
      <c r="B592" s="56" t="s">
        <v>269</v>
      </c>
      <c r="C592" s="56" t="s">
        <v>270</v>
      </c>
      <c r="D592" s="56" t="s">
        <v>271</v>
      </c>
      <c r="E592" s="56" t="s">
        <v>271</v>
      </c>
      <c r="F592" s="56" t="s">
        <v>272</v>
      </c>
      <c r="G592" s="56" t="s">
        <v>273</v>
      </c>
      <c r="H592" s="56" t="s">
        <v>423</v>
      </c>
      <c r="I592" s="56" t="s">
        <v>447</v>
      </c>
      <c r="J592" s="56" t="s">
        <v>276</v>
      </c>
      <c r="K592" s="56" t="s">
        <v>277</v>
      </c>
      <c r="L592" s="56" t="s">
        <v>447</v>
      </c>
      <c r="M592" s="56" t="s">
        <v>496</v>
      </c>
      <c r="N592" s="56" t="s">
        <v>279</v>
      </c>
      <c r="O592" s="56" t="s">
        <v>277</v>
      </c>
      <c r="P592" s="39">
        <v>1168334</v>
      </c>
      <c r="Q592" s="55">
        <v>-11683.34</v>
      </c>
      <c r="R592" t="str">
        <f t="shared" si="14"/>
        <v>201710</v>
      </c>
      <c r="S592" s="14">
        <f>-Q592</f>
        <v>11683.34</v>
      </c>
    </row>
    <row r="593" spans="1:19">
      <c r="A593" s="56" t="s">
        <v>268</v>
      </c>
      <c r="B593" s="56" t="s">
        <v>269</v>
      </c>
      <c r="C593" s="56" t="s">
        <v>270</v>
      </c>
      <c r="D593" s="56" t="s">
        <v>271</v>
      </c>
      <c r="E593" s="56" t="s">
        <v>271</v>
      </c>
      <c r="F593" s="56" t="s">
        <v>272</v>
      </c>
      <c r="G593" s="56" t="s">
        <v>273</v>
      </c>
      <c r="H593" s="56" t="s">
        <v>423</v>
      </c>
      <c r="I593" s="56" t="s">
        <v>448</v>
      </c>
      <c r="J593" s="56" t="s">
        <v>276</v>
      </c>
      <c r="K593" s="56" t="s">
        <v>277</v>
      </c>
      <c r="L593" s="56" t="s">
        <v>448</v>
      </c>
      <c r="M593" s="56" t="s">
        <v>496</v>
      </c>
      <c r="N593" s="56" t="s">
        <v>277</v>
      </c>
      <c r="O593" s="56" t="s">
        <v>277</v>
      </c>
      <c r="P593" s="39">
        <v>899093</v>
      </c>
      <c r="Q593" s="55">
        <v>8990.93</v>
      </c>
      <c r="R593" t="str">
        <f t="shared" si="14"/>
        <v>201710</v>
      </c>
      <c r="S593" s="14">
        <f>Q593</f>
        <v>8990.93</v>
      </c>
    </row>
    <row r="594" spans="1:19">
      <c r="A594" s="56" t="s">
        <v>268</v>
      </c>
      <c r="B594" s="56" t="s">
        <v>269</v>
      </c>
      <c r="C594" s="56" t="s">
        <v>270</v>
      </c>
      <c r="D594" s="56" t="s">
        <v>271</v>
      </c>
      <c r="E594" s="56" t="s">
        <v>271</v>
      </c>
      <c r="F594" s="56" t="s">
        <v>272</v>
      </c>
      <c r="G594" s="56" t="s">
        <v>273</v>
      </c>
      <c r="H594" s="56" t="s">
        <v>423</v>
      </c>
      <c r="I594" s="56" t="s">
        <v>449</v>
      </c>
      <c r="J594" s="56" t="s">
        <v>276</v>
      </c>
      <c r="K594" s="56" t="s">
        <v>277</v>
      </c>
      <c r="L594" s="56" t="s">
        <v>449</v>
      </c>
      <c r="M594" s="56" t="s">
        <v>496</v>
      </c>
      <c r="N594" s="56" t="s">
        <v>279</v>
      </c>
      <c r="O594" s="56" t="s">
        <v>277</v>
      </c>
      <c r="P594" s="39">
        <v>492483</v>
      </c>
      <c r="Q594" s="55">
        <v>-4924.83</v>
      </c>
      <c r="R594" t="str">
        <f t="shared" si="14"/>
        <v>201710</v>
      </c>
      <c r="S594" s="14">
        <f>-Q594</f>
        <v>4924.83</v>
      </c>
    </row>
    <row r="595" spans="1:19">
      <c r="A595" s="56" t="s">
        <v>268</v>
      </c>
      <c r="B595" s="56" t="s">
        <v>269</v>
      </c>
      <c r="C595" s="56" t="s">
        <v>270</v>
      </c>
      <c r="D595" s="56" t="s">
        <v>271</v>
      </c>
      <c r="E595" s="56" t="s">
        <v>271</v>
      </c>
      <c r="F595" s="56" t="s">
        <v>272</v>
      </c>
      <c r="G595" s="56" t="s">
        <v>273</v>
      </c>
      <c r="H595" s="56" t="s">
        <v>423</v>
      </c>
      <c r="I595" s="56" t="s">
        <v>450</v>
      </c>
      <c r="J595" s="56" t="s">
        <v>276</v>
      </c>
      <c r="K595" s="56" t="s">
        <v>277</v>
      </c>
      <c r="L595" s="56" t="s">
        <v>450</v>
      </c>
      <c r="M595" s="56" t="s">
        <v>496</v>
      </c>
      <c r="N595" s="56" t="s">
        <v>277</v>
      </c>
      <c r="O595" s="56" t="s">
        <v>277</v>
      </c>
      <c r="P595" s="39">
        <v>171576</v>
      </c>
      <c r="Q595" s="55">
        <v>1715.76</v>
      </c>
      <c r="R595" t="str">
        <f t="shared" si="14"/>
        <v>201710</v>
      </c>
      <c r="S595" s="14">
        <f>Q595</f>
        <v>1715.76</v>
      </c>
    </row>
    <row r="596" spans="1:19">
      <c r="A596" s="56" t="s">
        <v>268</v>
      </c>
      <c r="B596" s="56" t="s">
        <v>269</v>
      </c>
      <c r="C596" s="56" t="s">
        <v>270</v>
      </c>
      <c r="D596" s="56" t="s">
        <v>271</v>
      </c>
      <c r="E596" s="56" t="s">
        <v>271</v>
      </c>
      <c r="F596" s="56" t="s">
        <v>272</v>
      </c>
      <c r="G596" s="56" t="s">
        <v>273</v>
      </c>
      <c r="H596" s="56" t="s">
        <v>423</v>
      </c>
      <c r="I596" s="56" t="s">
        <v>450</v>
      </c>
      <c r="J596" s="56" t="s">
        <v>276</v>
      </c>
      <c r="K596" s="56" t="s">
        <v>277</v>
      </c>
      <c r="L596" s="56" t="s">
        <v>450</v>
      </c>
      <c r="M596" s="56" t="s">
        <v>496</v>
      </c>
      <c r="N596" s="56" t="s">
        <v>277</v>
      </c>
      <c r="O596" s="56" t="s">
        <v>277</v>
      </c>
      <c r="P596" s="39">
        <v>340874</v>
      </c>
      <c r="Q596" s="55">
        <v>3408.74</v>
      </c>
      <c r="R596" t="str">
        <f t="shared" si="14"/>
        <v>201710</v>
      </c>
      <c r="S596" s="14">
        <f>Q596</f>
        <v>3408.74</v>
      </c>
    </row>
    <row r="597" spans="1:19">
      <c r="A597" s="56" t="s">
        <v>268</v>
      </c>
      <c r="B597" s="56" t="s">
        <v>269</v>
      </c>
      <c r="C597" s="56" t="s">
        <v>270</v>
      </c>
      <c r="D597" s="56" t="s">
        <v>271</v>
      </c>
      <c r="E597" s="56" t="s">
        <v>271</v>
      </c>
      <c r="F597" s="56" t="s">
        <v>272</v>
      </c>
      <c r="G597" s="56" t="s">
        <v>273</v>
      </c>
      <c r="H597" s="56" t="s">
        <v>423</v>
      </c>
      <c r="I597" s="56" t="s">
        <v>450</v>
      </c>
      <c r="J597" s="56" t="s">
        <v>276</v>
      </c>
      <c r="K597" s="56" t="s">
        <v>277</v>
      </c>
      <c r="L597" s="56" t="s">
        <v>450</v>
      </c>
      <c r="M597" s="56" t="s">
        <v>496</v>
      </c>
      <c r="N597" s="56" t="s">
        <v>279</v>
      </c>
      <c r="O597" s="56" t="s">
        <v>277</v>
      </c>
      <c r="P597" s="39">
        <v>1155799</v>
      </c>
      <c r="Q597" s="55">
        <v>-11557.99</v>
      </c>
      <c r="R597" t="str">
        <f t="shared" si="14"/>
        <v>201710</v>
      </c>
      <c r="S597" s="14">
        <f>-Q597</f>
        <v>11557.99</v>
      </c>
    </row>
    <row r="598" spans="1:19">
      <c r="A598" s="56" t="s">
        <v>268</v>
      </c>
      <c r="B598" s="56" t="s">
        <v>269</v>
      </c>
      <c r="C598" s="56" t="s">
        <v>270</v>
      </c>
      <c r="D598" s="56" t="s">
        <v>271</v>
      </c>
      <c r="E598" s="56" t="s">
        <v>271</v>
      </c>
      <c r="F598" s="56" t="s">
        <v>272</v>
      </c>
      <c r="G598" s="56" t="s">
        <v>273</v>
      </c>
      <c r="H598" s="56" t="s">
        <v>423</v>
      </c>
      <c r="I598" s="56" t="s">
        <v>451</v>
      </c>
      <c r="J598" s="56" t="s">
        <v>276</v>
      </c>
      <c r="K598" s="56" t="s">
        <v>277</v>
      </c>
      <c r="L598" s="56" t="s">
        <v>451</v>
      </c>
      <c r="M598" s="56" t="s">
        <v>496</v>
      </c>
      <c r="N598" s="56" t="s">
        <v>277</v>
      </c>
      <c r="O598" s="56" t="s">
        <v>277</v>
      </c>
      <c r="P598" s="39">
        <v>758620</v>
      </c>
      <c r="Q598" s="55">
        <v>7586.2</v>
      </c>
      <c r="R598" t="str">
        <f t="shared" si="14"/>
        <v>201710</v>
      </c>
      <c r="S598" s="14">
        <f>Q598</f>
        <v>7586.2</v>
      </c>
    </row>
    <row r="599" spans="1:19">
      <c r="A599" s="56" t="s">
        <v>268</v>
      </c>
      <c r="B599" s="56" t="s">
        <v>269</v>
      </c>
      <c r="C599" s="56" t="s">
        <v>270</v>
      </c>
      <c r="D599" s="56" t="s">
        <v>271</v>
      </c>
      <c r="E599" s="56" t="s">
        <v>271</v>
      </c>
      <c r="F599" s="56" t="s">
        <v>272</v>
      </c>
      <c r="G599" s="56" t="s">
        <v>273</v>
      </c>
      <c r="H599" s="56" t="s">
        <v>423</v>
      </c>
      <c r="I599" s="56" t="s">
        <v>452</v>
      </c>
      <c r="J599" s="56" t="s">
        <v>276</v>
      </c>
      <c r="K599" s="56" t="s">
        <v>277</v>
      </c>
      <c r="L599" s="56" t="s">
        <v>452</v>
      </c>
      <c r="M599" s="56" t="s">
        <v>496</v>
      </c>
      <c r="N599" s="56" t="s">
        <v>279</v>
      </c>
      <c r="O599" s="56" t="s">
        <v>277</v>
      </c>
      <c r="P599" s="39">
        <v>150275</v>
      </c>
      <c r="Q599" s="55">
        <v>-1502.75</v>
      </c>
      <c r="R599" t="str">
        <f t="shared" si="14"/>
        <v>201710</v>
      </c>
      <c r="S599" s="14">
        <f>-Q599</f>
        <v>1502.75</v>
      </c>
    </row>
    <row r="600" spans="1:19">
      <c r="A600" s="56" t="s">
        <v>268</v>
      </c>
      <c r="B600" s="56" t="s">
        <v>269</v>
      </c>
      <c r="C600" s="56" t="s">
        <v>270</v>
      </c>
      <c r="D600" s="56" t="s">
        <v>271</v>
      </c>
      <c r="E600" s="56" t="s">
        <v>271</v>
      </c>
      <c r="F600" s="56" t="s">
        <v>272</v>
      </c>
      <c r="G600" s="56" t="s">
        <v>273</v>
      </c>
      <c r="H600" s="56" t="s">
        <v>423</v>
      </c>
      <c r="I600" s="56" t="s">
        <v>453</v>
      </c>
      <c r="J600" s="56" t="s">
        <v>276</v>
      </c>
      <c r="K600" s="56" t="s">
        <v>277</v>
      </c>
      <c r="L600" s="56" t="s">
        <v>453</v>
      </c>
      <c r="M600" s="56" t="s">
        <v>496</v>
      </c>
      <c r="N600" s="56" t="s">
        <v>279</v>
      </c>
      <c r="O600" s="56" t="s">
        <v>277</v>
      </c>
      <c r="P600" s="39">
        <v>38661</v>
      </c>
      <c r="Q600" s="55">
        <v>-386.61</v>
      </c>
      <c r="R600" t="str">
        <f t="shared" si="14"/>
        <v>201710</v>
      </c>
      <c r="S600" s="14">
        <f>-Q600</f>
        <v>386.61</v>
      </c>
    </row>
    <row r="601" spans="1:19">
      <c r="A601" s="56" t="s">
        <v>268</v>
      </c>
      <c r="B601" s="56" t="s">
        <v>269</v>
      </c>
      <c r="C601" s="56" t="s">
        <v>270</v>
      </c>
      <c r="D601" s="56" t="s">
        <v>271</v>
      </c>
      <c r="E601" s="56" t="s">
        <v>271</v>
      </c>
      <c r="F601" s="56" t="s">
        <v>272</v>
      </c>
      <c r="G601" s="56" t="s">
        <v>273</v>
      </c>
      <c r="H601" s="56" t="s">
        <v>423</v>
      </c>
      <c r="I601" s="56" t="s">
        <v>453</v>
      </c>
      <c r="J601" s="56" t="s">
        <v>276</v>
      </c>
      <c r="K601" s="56" t="s">
        <v>277</v>
      </c>
      <c r="L601" s="56" t="s">
        <v>453</v>
      </c>
      <c r="M601" s="56" t="s">
        <v>496</v>
      </c>
      <c r="N601" s="56" t="s">
        <v>277</v>
      </c>
      <c r="O601" s="56" t="s">
        <v>277</v>
      </c>
      <c r="P601" s="39">
        <v>55000000</v>
      </c>
      <c r="Q601" s="52">
        <v>550000</v>
      </c>
      <c r="R601" t="str">
        <f t="shared" si="14"/>
        <v>201710</v>
      </c>
      <c r="S601" s="14">
        <f>Q601</f>
        <v>550000</v>
      </c>
    </row>
    <row r="602" spans="1:19">
      <c r="A602" s="56" t="s">
        <v>268</v>
      </c>
      <c r="B602" s="56" t="s">
        <v>269</v>
      </c>
      <c r="C602" s="56" t="s">
        <v>270</v>
      </c>
      <c r="D602" s="56" t="s">
        <v>271</v>
      </c>
      <c r="E602" s="56" t="s">
        <v>271</v>
      </c>
      <c r="F602" s="56" t="s">
        <v>272</v>
      </c>
      <c r="G602" s="56" t="s">
        <v>273</v>
      </c>
      <c r="H602" s="56" t="s">
        <v>423</v>
      </c>
      <c r="I602" s="56" t="s">
        <v>454</v>
      </c>
      <c r="J602" s="56" t="s">
        <v>276</v>
      </c>
      <c r="K602" s="56" t="s">
        <v>277</v>
      </c>
      <c r="L602" s="56" t="s">
        <v>454</v>
      </c>
      <c r="M602" s="56" t="s">
        <v>496</v>
      </c>
      <c r="N602" s="56" t="s">
        <v>277</v>
      </c>
      <c r="O602" s="56" t="s">
        <v>277</v>
      </c>
      <c r="P602" s="39">
        <v>773815</v>
      </c>
      <c r="Q602" s="55">
        <v>7738.15</v>
      </c>
      <c r="R602" t="str">
        <f t="shared" si="14"/>
        <v>201710</v>
      </c>
      <c r="S602" s="14">
        <f>Q602</f>
        <v>7738.15</v>
      </c>
    </row>
    <row r="603" spans="1:19">
      <c r="A603" s="56" t="s">
        <v>268</v>
      </c>
      <c r="B603" s="56" t="s">
        <v>269</v>
      </c>
      <c r="C603" s="56" t="s">
        <v>270</v>
      </c>
      <c r="D603" s="56" t="s">
        <v>271</v>
      </c>
      <c r="E603" s="56" t="s">
        <v>271</v>
      </c>
      <c r="F603" s="56" t="s">
        <v>272</v>
      </c>
      <c r="G603" s="56" t="s">
        <v>273</v>
      </c>
      <c r="H603" s="56" t="s">
        <v>423</v>
      </c>
      <c r="I603" s="56" t="s">
        <v>454</v>
      </c>
      <c r="J603" s="56" t="s">
        <v>276</v>
      </c>
      <c r="K603" s="56" t="s">
        <v>277</v>
      </c>
      <c r="L603" s="56" t="s">
        <v>454</v>
      </c>
      <c r="M603" s="56" t="s">
        <v>496</v>
      </c>
      <c r="N603" s="56" t="s">
        <v>277</v>
      </c>
      <c r="O603" s="56" t="s">
        <v>277</v>
      </c>
      <c r="P603" s="39">
        <v>47500000</v>
      </c>
      <c r="Q603" s="52">
        <v>475000</v>
      </c>
      <c r="R603" t="str">
        <f t="shared" si="14"/>
        <v>201710</v>
      </c>
      <c r="S603" s="14">
        <f>Q603</f>
        <v>475000</v>
      </c>
    </row>
    <row r="604" spans="1:19">
      <c r="A604" s="56" t="s">
        <v>268</v>
      </c>
      <c r="B604" s="56" t="s">
        <v>269</v>
      </c>
      <c r="C604" s="56" t="s">
        <v>270</v>
      </c>
      <c r="D604" s="56" t="s">
        <v>271</v>
      </c>
      <c r="E604" s="56" t="s">
        <v>271</v>
      </c>
      <c r="F604" s="56" t="s">
        <v>272</v>
      </c>
      <c r="G604" s="56" t="s">
        <v>273</v>
      </c>
      <c r="H604" s="56" t="s">
        <v>423</v>
      </c>
      <c r="I604" s="56" t="s">
        <v>455</v>
      </c>
      <c r="J604" s="56" t="s">
        <v>276</v>
      </c>
      <c r="K604" s="56" t="s">
        <v>277</v>
      </c>
      <c r="L604" s="56" t="s">
        <v>455</v>
      </c>
      <c r="M604" s="56" t="s">
        <v>496</v>
      </c>
      <c r="N604" s="56" t="s">
        <v>279</v>
      </c>
      <c r="O604" s="56" t="s">
        <v>277</v>
      </c>
      <c r="P604" s="39">
        <v>955974</v>
      </c>
      <c r="Q604" s="55">
        <v>-9559.74</v>
      </c>
      <c r="R604" t="str">
        <f t="shared" si="14"/>
        <v>201710</v>
      </c>
      <c r="S604" s="14">
        <f>-Q604</f>
        <v>9559.74</v>
      </c>
    </row>
    <row r="605" spans="1:19">
      <c r="A605" s="56" t="s">
        <v>268</v>
      </c>
      <c r="B605" s="56" t="s">
        <v>269</v>
      </c>
      <c r="C605" s="56" t="s">
        <v>270</v>
      </c>
      <c r="D605" s="56" t="s">
        <v>271</v>
      </c>
      <c r="E605" s="56" t="s">
        <v>271</v>
      </c>
      <c r="F605" s="56" t="s">
        <v>272</v>
      </c>
      <c r="G605" s="56" t="s">
        <v>273</v>
      </c>
      <c r="H605" s="56" t="s">
        <v>423</v>
      </c>
      <c r="I605" s="56" t="s">
        <v>456</v>
      </c>
      <c r="J605" s="56" t="s">
        <v>276</v>
      </c>
      <c r="K605" s="56" t="s">
        <v>277</v>
      </c>
      <c r="L605" s="56" t="s">
        <v>456</v>
      </c>
      <c r="M605" s="56" t="s">
        <v>496</v>
      </c>
      <c r="N605" s="56" t="s">
        <v>279</v>
      </c>
      <c r="O605" s="56" t="s">
        <v>277</v>
      </c>
      <c r="P605" s="39">
        <v>7439</v>
      </c>
      <c r="Q605" s="55">
        <v>-74.39</v>
      </c>
      <c r="R605" t="str">
        <f t="shared" si="14"/>
        <v>201710</v>
      </c>
      <c r="S605" s="14">
        <f>-Q605</f>
        <v>74.39</v>
      </c>
    </row>
    <row r="606" spans="1:19">
      <c r="A606" s="56" t="s">
        <v>268</v>
      </c>
      <c r="B606" s="56" t="s">
        <v>269</v>
      </c>
      <c r="C606" s="56" t="s">
        <v>270</v>
      </c>
      <c r="D606" s="56" t="s">
        <v>271</v>
      </c>
      <c r="E606" s="56" t="s">
        <v>271</v>
      </c>
      <c r="F606" s="56" t="s">
        <v>272</v>
      </c>
      <c r="G606" s="56" t="s">
        <v>273</v>
      </c>
      <c r="H606" s="56" t="s">
        <v>423</v>
      </c>
      <c r="I606" s="56" t="s">
        <v>457</v>
      </c>
      <c r="J606" s="56" t="s">
        <v>276</v>
      </c>
      <c r="K606" s="56" t="s">
        <v>277</v>
      </c>
      <c r="L606" s="56" t="s">
        <v>457</v>
      </c>
      <c r="M606" s="56" t="s">
        <v>496</v>
      </c>
      <c r="N606" s="56" t="s">
        <v>277</v>
      </c>
      <c r="O606" s="56" t="s">
        <v>277</v>
      </c>
      <c r="P606" s="39">
        <v>513410</v>
      </c>
      <c r="Q606" s="55">
        <v>5134.1000000000004</v>
      </c>
      <c r="R606" t="str">
        <f t="shared" si="14"/>
        <v>201710</v>
      </c>
      <c r="S606" s="14">
        <f>Q606</f>
        <v>5134.1000000000004</v>
      </c>
    </row>
    <row r="607" spans="1:19">
      <c r="A607" s="56" t="s">
        <v>268</v>
      </c>
      <c r="B607" s="56" t="s">
        <v>269</v>
      </c>
      <c r="C607" s="56" t="s">
        <v>270</v>
      </c>
      <c r="D607" s="56" t="s">
        <v>271</v>
      </c>
      <c r="E607" s="56" t="s">
        <v>271</v>
      </c>
      <c r="F607" s="56" t="s">
        <v>272</v>
      </c>
      <c r="G607" s="56" t="s">
        <v>273</v>
      </c>
      <c r="H607" s="56" t="s">
        <v>423</v>
      </c>
      <c r="I607" s="56" t="s">
        <v>458</v>
      </c>
      <c r="J607" s="56" t="s">
        <v>276</v>
      </c>
      <c r="K607" s="56" t="s">
        <v>277</v>
      </c>
      <c r="L607" s="56" t="s">
        <v>458</v>
      </c>
      <c r="M607" s="56" t="s">
        <v>496</v>
      </c>
      <c r="N607" s="56" t="s">
        <v>277</v>
      </c>
      <c r="O607" s="56" t="s">
        <v>277</v>
      </c>
      <c r="P607" s="39">
        <v>212008</v>
      </c>
      <c r="Q607" s="55">
        <v>2120.08</v>
      </c>
      <c r="R607" t="str">
        <f t="shared" si="14"/>
        <v>201710</v>
      </c>
      <c r="S607" s="14">
        <f>Q607</f>
        <v>2120.08</v>
      </c>
    </row>
    <row r="608" spans="1:19">
      <c r="A608" s="56" t="s">
        <v>268</v>
      </c>
      <c r="B608" s="56" t="s">
        <v>269</v>
      </c>
      <c r="C608" s="56" t="s">
        <v>270</v>
      </c>
      <c r="D608" s="56" t="s">
        <v>271</v>
      </c>
      <c r="E608" s="56" t="s">
        <v>271</v>
      </c>
      <c r="F608" s="56" t="s">
        <v>272</v>
      </c>
      <c r="G608" s="56" t="s">
        <v>273</v>
      </c>
      <c r="H608" s="56" t="s">
        <v>423</v>
      </c>
      <c r="I608" s="56" t="s">
        <v>459</v>
      </c>
      <c r="J608" s="56" t="s">
        <v>276</v>
      </c>
      <c r="K608" s="56" t="s">
        <v>277</v>
      </c>
      <c r="L608" s="56" t="s">
        <v>459</v>
      </c>
      <c r="M608" s="56" t="s">
        <v>496</v>
      </c>
      <c r="N608" s="56" t="s">
        <v>279</v>
      </c>
      <c r="O608" s="56" t="s">
        <v>277</v>
      </c>
      <c r="P608" s="39">
        <v>1009371</v>
      </c>
      <c r="Q608" s="55">
        <v>-10093.709999999999</v>
      </c>
      <c r="R608" t="str">
        <f t="shared" si="14"/>
        <v>201710</v>
      </c>
      <c r="S608" s="14">
        <f>-Q608</f>
        <v>10093.709999999999</v>
      </c>
    </row>
    <row r="609" spans="1:19">
      <c r="A609" s="56" t="s">
        <v>268</v>
      </c>
      <c r="B609" s="56" t="s">
        <v>269</v>
      </c>
      <c r="C609" s="56" t="s">
        <v>270</v>
      </c>
      <c r="D609" s="56" t="s">
        <v>271</v>
      </c>
      <c r="E609" s="56" t="s">
        <v>271</v>
      </c>
      <c r="F609" s="56" t="s">
        <v>272</v>
      </c>
      <c r="G609" s="56" t="s">
        <v>273</v>
      </c>
      <c r="H609" s="56" t="s">
        <v>423</v>
      </c>
      <c r="I609" s="56" t="s">
        <v>459</v>
      </c>
      <c r="J609" s="56" t="s">
        <v>276</v>
      </c>
      <c r="K609" s="56" t="s">
        <v>277</v>
      </c>
      <c r="L609" s="56" t="s">
        <v>459</v>
      </c>
      <c r="M609" s="56" t="s">
        <v>496</v>
      </c>
      <c r="N609" s="56" t="s">
        <v>279</v>
      </c>
      <c r="O609" s="56" t="s">
        <v>277</v>
      </c>
      <c r="P609" s="39">
        <v>80997049</v>
      </c>
      <c r="Q609" s="52">
        <v>-809970.49</v>
      </c>
      <c r="R609" t="str">
        <f t="shared" si="14"/>
        <v>201710</v>
      </c>
      <c r="S609" s="14">
        <f>-Q609</f>
        <v>809970.49</v>
      </c>
    </row>
    <row r="610" spans="1:19">
      <c r="A610" s="56" t="s">
        <v>268</v>
      </c>
      <c r="B610" s="56" t="s">
        <v>269</v>
      </c>
      <c r="C610" s="56" t="s">
        <v>270</v>
      </c>
      <c r="D610" s="56" t="s">
        <v>271</v>
      </c>
      <c r="E610" s="56" t="s">
        <v>271</v>
      </c>
      <c r="F610" s="56" t="s">
        <v>272</v>
      </c>
      <c r="G610" s="56" t="s">
        <v>273</v>
      </c>
      <c r="H610" s="56" t="s">
        <v>423</v>
      </c>
      <c r="I610" s="56" t="s">
        <v>459</v>
      </c>
      <c r="J610" s="56" t="s">
        <v>276</v>
      </c>
      <c r="K610" s="56" t="s">
        <v>277</v>
      </c>
      <c r="L610" s="56" t="s">
        <v>459</v>
      </c>
      <c r="M610" s="56" t="s">
        <v>496</v>
      </c>
      <c r="N610" s="56" t="s">
        <v>279</v>
      </c>
      <c r="O610" s="56" t="s">
        <v>277</v>
      </c>
      <c r="P610" s="39">
        <v>15184817</v>
      </c>
      <c r="Q610" s="52">
        <v>-151848.17000000001</v>
      </c>
      <c r="R610" t="str">
        <f t="shared" si="14"/>
        <v>201710</v>
      </c>
      <c r="S610" s="14">
        <f>-Q610</f>
        <v>151848.17000000001</v>
      </c>
    </row>
    <row r="611" spans="1:19">
      <c r="A611" s="56" t="s">
        <v>268</v>
      </c>
      <c r="B611" s="56" t="s">
        <v>269</v>
      </c>
      <c r="C611" s="56" t="s">
        <v>270</v>
      </c>
      <c r="D611" s="56" t="s">
        <v>271</v>
      </c>
      <c r="E611" s="56" t="s">
        <v>271</v>
      </c>
      <c r="F611" s="56" t="s">
        <v>272</v>
      </c>
      <c r="G611" s="56" t="s">
        <v>273</v>
      </c>
      <c r="H611" s="56" t="s">
        <v>423</v>
      </c>
      <c r="I611" s="56" t="s">
        <v>460</v>
      </c>
      <c r="J611" s="56" t="s">
        <v>276</v>
      </c>
      <c r="K611" s="56" t="s">
        <v>277</v>
      </c>
      <c r="L611" s="56" t="s">
        <v>460</v>
      </c>
      <c r="M611" s="56" t="s">
        <v>496</v>
      </c>
      <c r="N611" s="56" t="s">
        <v>277</v>
      </c>
      <c r="O611" s="56" t="s">
        <v>277</v>
      </c>
      <c r="P611" s="39">
        <v>72940</v>
      </c>
      <c r="Q611" s="55">
        <v>729.4</v>
      </c>
      <c r="R611" t="str">
        <f t="shared" si="14"/>
        <v>201710</v>
      </c>
      <c r="S611" s="14">
        <f>Q611</f>
        <v>729.4</v>
      </c>
    </row>
    <row r="612" spans="1:19">
      <c r="A612" s="56" t="s">
        <v>268</v>
      </c>
      <c r="B612" s="56" t="s">
        <v>269</v>
      </c>
      <c r="C612" s="56" t="s">
        <v>270</v>
      </c>
      <c r="D612" s="56" t="s">
        <v>271</v>
      </c>
      <c r="E612" s="56" t="s">
        <v>271</v>
      </c>
      <c r="F612" s="56" t="s">
        <v>272</v>
      </c>
      <c r="G612" s="56" t="s">
        <v>273</v>
      </c>
      <c r="H612" s="56" t="s">
        <v>423</v>
      </c>
      <c r="I612" s="56" t="s">
        <v>461</v>
      </c>
      <c r="J612" s="56" t="s">
        <v>276</v>
      </c>
      <c r="K612" s="56" t="s">
        <v>277</v>
      </c>
      <c r="L612" s="56" t="s">
        <v>461</v>
      </c>
      <c r="M612" s="56" t="s">
        <v>496</v>
      </c>
      <c r="N612" s="56" t="s">
        <v>279</v>
      </c>
      <c r="O612" s="56" t="s">
        <v>277</v>
      </c>
      <c r="P612" s="39">
        <v>1773394</v>
      </c>
      <c r="Q612" s="55">
        <v>-17733.939999999999</v>
      </c>
      <c r="R612" t="str">
        <f t="shared" si="14"/>
        <v>201710</v>
      </c>
      <c r="S612" s="14">
        <f>-Q612</f>
        <v>17733.939999999999</v>
      </c>
    </row>
    <row r="613" spans="1:19">
      <c r="A613" s="56" t="s">
        <v>268</v>
      </c>
      <c r="B613" s="56" t="s">
        <v>269</v>
      </c>
      <c r="C613" s="56" t="s">
        <v>270</v>
      </c>
      <c r="D613" s="56" t="s">
        <v>271</v>
      </c>
      <c r="E613" s="56" t="s">
        <v>271</v>
      </c>
      <c r="F613" s="56" t="s">
        <v>272</v>
      </c>
      <c r="G613" s="56" t="s">
        <v>273</v>
      </c>
      <c r="H613" s="56" t="s">
        <v>423</v>
      </c>
      <c r="I613" s="56" t="s">
        <v>461</v>
      </c>
      <c r="J613" s="56" t="s">
        <v>276</v>
      </c>
      <c r="K613" s="56" t="s">
        <v>277</v>
      </c>
      <c r="L613" s="56" t="s">
        <v>461</v>
      </c>
      <c r="M613" s="56" t="s">
        <v>496</v>
      </c>
      <c r="N613" s="56" t="s">
        <v>279</v>
      </c>
      <c r="O613" s="56" t="s">
        <v>277</v>
      </c>
      <c r="P613" s="39">
        <v>34843143</v>
      </c>
      <c r="Q613" s="52">
        <v>-348431.43</v>
      </c>
      <c r="R613" t="str">
        <f t="shared" si="14"/>
        <v>201710</v>
      </c>
      <c r="S613" s="14">
        <f>-Q613</f>
        <v>348431.43</v>
      </c>
    </row>
    <row r="614" spans="1:19">
      <c r="A614" s="56" t="s">
        <v>268</v>
      </c>
      <c r="B614" s="56" t="s">
        <v>269</v>
      </c>
      <c r="C614" s="56" t="s">
        <v>270</v>
      </c>
      <c r="D614" s="56" t="s">
        <v>271</v>
      </c>
      <c r="E614" s="56" t="s">
        <v>271</v>
      </c>
      <c r="F614" s="56" t="s">
        <v>272</v>
      </c>
      <c r="G614" s="56" t="s">
        <v>273</v>
      </c>
      <c r="H614" s="56" t="s">
        <v>423</v>
      </c>
      <c r="I614" s="56" t="s">
        <v>462</v>
      </c>
      <c r="J614" s="56" t="s">
        <v>276</v>
      </c>
      <c r="K614" s="56" t="s">
        <v>277</v>
      </c>
      <c r="L614" s="56" t="s">
        <v>462</v>
      </c>
      <c r="M614" s="56" t="s">
        <v>496</v>
      </c>
      <c r="N614" s="56" t="s">
        <v>277</v>
      </c>
      <c r="O614" s="56" t="s">
        <v>277</v>
      </c>
      <c r="P614" s="39">
        <v>1256155</v>
      </c>
      <c r="Q614" s="55">
        <v>12561.55</v>
      </c>
      <c r="R614" t="str">
        <f t="shared" si="14"/>
        <v>201710</v>
      </c>
      <c r="S614" s="14">
        <f>Q614</f>
        <v>12561.55</v>
      </c>
    </row>
    <row r="615" spans="1:19">
      <c r="A615" s="56" t="s">
        <v>268</v>
      </c>
      <c r="B615" s="56" t="s">
        <v>269</v>
      </c>
      <c r="C615" s="56" t="s">
        <v>270</v>
      </c>
      <c r="D615" s="56" t="s">
        <v>271</v>
      </c>
      <c r="E615" s="56" t="s">
        <v>271</v>
      </c>
      <c r="F615" s="56" t="s">
        <v>272</v>
      </c>
      <c r="G615" s="56" t="s">
        <v>273</v>
      </c>
      <c r="H615" s="56" t="s">
        <v>423</v>
      </c>
      <c r="I615" s="56" t="s">
        <v>462</v>
      </c>
      <c r="J615" s="56" t="s">
        <v>276</v>
      </c>
      <c r="K615" s="56" t="s">
        <v>277</v>
      </c>
      <c r="L615" s="56" t="s">
        <v>462</v>
      </c>
      <c r="M615" s="56" t="s">
        <v>496</v>
      </c>
      <c r="N615" s="56" t="s">
        <v>277</v>
      </c>
      <c r="O615" s="56" t="s">
        <v>277</v>
      </c>
      <c r="P615" s="39">
        <v>30000000</v>
      </c>
      <c r="Q615" s="52">
        <v>300000</v>
      </c>
      <c r="R615" t="str">
        <f t="shared" si="14"/>
        <v>201710</v>
      </c>
      <c r="S615" s="14">
        <f>Q615</f>
        <v>300000</v>
      </c>
    </row>
    <row r="616" spans="1:19">
      <c r="A616" s="56" t="s">
        <v>268</v>
      </c>
      <c r="B616" s="56" t="s">
        <v>269</v>
      </c>
      <c r="C616" s="56" t="s">
        <v>270</v>
      </c>
      <c r="D616" s="56" t="s">
        <v>271</v>
      </c>
      <c r="E616" s="56" t="s">
        <v>271</v>
      </c>
      <c r="F616" s="56" t="s">
        <v>272</v>
      </c>
      <c r="G616" s="56" t="s">
        <v>273</v>
      </c>
      <c r="H616" s="56" t="s">
        <v>423</v>
      </c>
      <c r="I616" s="56" t="s">
        <v>463</v>
      </c>
      <c r="J616" s="56" t="s">
        <v>276</v>
      </c>
      <c r="K616" s="56" t="s">
        <v>277</v>
      </c>
      <c r="L616" s="56" t="s">
        <v>463</v>
      </c>
      <c r="M616" s="56" t="s">
        <v>496</v>
      </c>
      <c r="N616" s="56" t="s">
        <v>277</v>
      </c>
      <c r="O616" s="56" t="s">
        <v>277</v>
      </c>
      <c r="P616" s="39">
        <v>770205</v>
      </c>
      <c r="Q616" s="55">
        <v>7702.05</v>
      </c>
      <c r="R616" t="str">
        <f t="shared" si="14"/>
        <v>201710</v>
      </c>
      <c r="S616" s="14">
        <f>Q616</f>
        <v>7702.05</v>
      </c>
    </row>
    <row r="617" spans="1:19">
      <c r="A617" s="56" t="s">
        <v>268</v>
      </c>
      <c r="B617" s="56" t="s">
        <v>269</v>
      </c>
      <c r="C617" s="56" t="s">
        <v>270</v>
      </c>
      <c r="D617" s="56" t="s">
        <v>271</v>
      </c>
      <c r="E617" s="56" t="s">
        <v>271</v>
      </c>
      <c r="F617" s="56" t="s">
        <v>272</v>
      </c>
      <c r="G617" s="56" t="s">
        <v>273</v>
      </c>
      <c r="H617" s="56" t="s">
        <v>423</v>
      </c>
      <c r="I617" s="56" t="s">
        <v>463</v>
      </c>
      <c r="J617" s="56" t="s">
        <v>276</v>
      </c>
      <c r="K617" s="56" t="s">
        <v>277</v>
      </c>
      <c r="L617" s="56" t="s">
        <v>463</v>
      </c>
      <c r="M617" s="56" t="s">
        <v>496</v>
      </c>
      <c r="N617" s="56" t="s">
        <v>279</v>
      </c>
      <c r="O617" s="56" t="s">
        <v>277</v>
      </c>
      <c r="P617" s="39">
        <v>557360</v>
      </c>
      <c r="Q617" s="55">
        <v>-5573.6</v>
      </c>
      <c r="R617" t="str">
        <f t="shared" si="14"/>
        <v>201710</v>
      </c>
      <c r="S617" s="14">
        <f>-Q617</f>
        <v>5573.6</v>
      </c>
    </row>
    <row r="618" spans="1:19">
      <c r="A618" s="56" t="s">
        <v>268</v>
      </c>
      <c r="B618" s="56" t="s">
        <v>269</v>
      </c>
      <c r="C618" s="56" t="s">
        <v>270</v>
      </c>
      <c r="D618" s="56" t="s">
        <v>271</v>
      </c>
      <c r="E618" s="56" t="s">
        <v>271</v>
      </c>
      <c r="F618" s="56" t="s">
        <v>272</v>
      </c>
      <c r="G618" s="56" t="s">
        <v>273</v>
      </c>
      <c r="H618" s="56" t="s">
        <v>423</v>
      </c>
      <c r="I618" s="56" t="s">
        <v>464</v>
      </c>
      <c r="J618" s="56" t="s">
        <v>276</v>
      </c>
      <c r="K618" s="56" t="s">
        <v>277</v>
      </c>
      <c r="L618" s="56" t="s">
        <v>464</v>
      </c>
      <c r="M618" s="56" t="s">
        <v>496</v>
      </c>
      <c r="N618" s="56" t="s">
        <v>277</v>
      </c>
      <c r="O618" s="56" t="s">
        <v>277</v>
      </c>
      <c r="P618" s="39">
        <v>140899</v>
      </c>
      <c r="Q618" s="55">
        <v>1408.99</v>
      </c>
      <c r="R618" t="str">
        <f t="shared" si="14"/>
        <v>201711</v>
      </c>
      <c r="S618" s="14">
        <f>Q618</f>
        <v>1408.99</v>
      </c>
    </row>
    <row r="619" spans="1:19">
      <c r="A619" s="56" t="s">
        <v>268</v>
      </c>
      <c r="B619" s="56" t="s">
        <v>269</v>
      </c>
      <c r="C619" s="56" t="s">
        <v>270</v>
      </c>
      <c r="D619" s="56" t="s">
        <v>271</v>
      </c>
      <c r="E619" s="56" t="s">
        <v>271</v>
      </c>
      <c r="F619" s="56" t="s">
        <v>272</v>
      </c>
      <c r="G619" s="56" t="s">
        <v>273</v>
      </c>
      <c r="H619" s="56" t="s">
        <v>423</v>
      </c>
      <c r="I619" s="56" t="s">
        <v>464</v>
      </c>
      <c r="J619" s="56" t="s">
        <v>276</v>
      </c>
      <c r="K619" s="56" t="s">
        <v>277</v>
      </c>
      <c r="L619" s="56" t="s">
        <v>464</v>
      </c>
      <c r="M619" s="56" t="s">
        <v>496</v>
      </c>
      <c r="N619" s="56" t="s">
        <v>277</v>
      </c>
      <c r="O619" s="56" t="s">
        <v>277</v>
      </c>
      <c r="P619" s="39">
        <v>135000000</v>
      </c>
      <c r="Q619" s="52">
        <v>1350000</v>
      </c>
      <c r="R619" t="str">
        <f t="shared" si="14"/>
        <v>201711</v>
      </c>
      <c r="S619" s="14">
        <f>Q619</f>
        <v>1350000</v>
      </c>
    </row>
    <row r="620" spans="1:19">
      <c r="A620" s="56" t="s">
        <v>268</v>
      </c>
      <c r="B620" s="56" t="s">
        <v>269</v>
      </c>
      <c r="C620" s="56" t="s">
        <v>270</v>
      </c>
      <c r="D620" s="56" t="s">
        <v>271</v>
      </c>
      <c r="E620" s="56" t="s">
        <v>271</v>
      </c>
      <c r="F620" s="56" t="s">
        <v>272</v>
      </c>
      <c r="G620" s="56" t="s">
        <v>273</v>
      </c>
      <c r="H620" s="56" t="s">
        <v>423</v>
      </c>
      <c r="I620" s="56" t="s">
        <v>464</v>
      </c>
      <c r="J620" s="56" t="s">
        <v>276</v>
      </c>
      <c r="K620" s="56" t="s">
        <v>277</v>
      </c>
      <c r="L620" s="56" t="s">
        <v>464</v>
      </c>
      <c r="M620" s="56" t="s">
        <v>496</v>
      </c>
      <c r="N620" s="56" t="s">
        <v>279</v>
      </c>
      <c r="O620" s="56" t="s">
        <v>277</v>
      </c>
      <c r="P620" s="39">
        <v>139885369</v>
      </c>
      <c r="Q620" s="52">
        <v>-1398853.69</v>
      </c>
      <c r="R620" t="str">
        <f t="shared" si="14"/>
        <v>201711</v>
      </c>
      <c r="S620" s="14">
        <f>-Q620</f>
        <v>1398853.69</v>
      </c>
    </row>
    <row r="621" spans="1:19">
      <c r="A621" s="56" t="s">
        <v>268</v>
      </c>
      <c r="B621" s="56" t="s">
        <v>269</v>
      </c>
      <c r="C621" s="56" t="s">
        <v>270</v>
      </c>
      <c r="D621" s="56" t="s">
        <v>271</v>
      </c>
      <c r="E621" s="56" t="s">
        <v>271</v>
      </c>
      <c r="F621" s="56" t="s">
        <v>272</v>
      </c>
      <c r="G621" s="56" t="s">
        <v>273</v>
      </c>
      <c r="H621" s="56" t="s">
        <v>423</v>
      </c>
      <c r="I621" s="56" t="s">
        <v>465</v>
      </c>
      <c r="J621" s="56" t="s">
        <v>276</v>
      </c>
      <c r="K621" s="56" t="s">
        <v>277</v>
      </c>
      <c r="L621" s="56" t="s">
        <v>465</v>
      </c>
      <c r="M621" s="56" t="s">
        <v>496</v>
      </c>
      <c r="N621" s="56" t="s">
        <v>277</v>
      </c>
      <c r="O621" s="56" t="s">
        <v>277</v>
      </c>
      <c r="P621" s="39">
        <v>92644</v>
      </c>
      <c r="Q621" s="55">
        <v>926.44</v>
      </c>
      <c r="R621" t="str">
        <f t="shared" si="14"/>
        <v>201711</v>
      </c>
      <c r="S621" s="14">
        <f>Q621</f>
        <v>926.44</v>
      </c>
    </row>
    <row r="622" spans="1:19">
      <c r="A622" s="56" t="s">
        <v>268</v>
      </c>
      <c r="B622" s="56" t="s">
        <v>269</v>
      </c>
      <c r="C622" s="56" t="s">
        <v>270</v>
      </c>
      <c r="D622" s="56" t="s">
        <v>271</v>
      </c>
      <c r="E622" s="56" t="s">
        <v>271</v>
      </c>
      <c r="F622" s="56" t="s">
        <v>272</v>
      </c>
      <c r="G622" s="56" t="s">
        <v>273</v>
      </c>
      <c r="H622" s="56" t="s">
        <v>423</v>
      </c>
      <c r="I622" s="56" t="s">
        <v>465</v>
      </c>
      <c r="J622" s="56" t="s">
        <v>276</v>
      </c>
      <c r="K622" s="56" t="s">
        <v>277</v>
      </c>
      <c r="L622" s="56" t="s">
        <v>465</v>
      </c>
      <c r="M622" s="56" t="s">
        <v>496</v>
      </c>
      <c r="N622" s="56" t="s">
        <v>277</v>
      </c>
      <c r="O622" s="56" t="s">
        <v>277</v>
      </c>
      <c r="P622" s="39">
        <v>10000000</v>
      </c>
      <c r="Q622" s="52">
        <v>100000</v>
      </c>
      <c r="R622" t="str">
        <f t="shared" si="14"/>
        <v>201711</v>
      </c>
      <c r="S622" s="14">
        <f>Q622</f>
        <v>100000</v>
      </c>
    </row>
    <row r="623" spans="1:19">
      <c r="A623" s="56" t="s">
        <v>268</v>
      </c>
      <c r="B623" s="56" t="s">
        <v>269</v>
      </c>
      <c r="C623" s="56" t="s">
        <v>270</v>
      </c>
      <c r="D623" s="56" t="s">
        <v>271</v>
      </c>
      <c r="E623" s="56" t="s">
        <v>271</v>
      </c>
      <c r="F623" s="56" t="s">
        <v>272</v>
      </c>
      <c r="G623" s="56" t="s">
        <v>273</v>
      </c>
      <c r="H623" s="56" t="s">
        <v>423</v>
      </c>
      <c r="I623" s="56" t="s">
        <v>465</v>
      </c>
      <c r="J623" s="56" t="s">
        <v>276</v>
      </c>
      <c r="K623" s="56" t="s">
        <v>277</v>
      </c>
      <c r="L623" s="56" t="s">
        <v>465</v>
      </c>
      <c r="M623" s="56" t="s">
        <v>496</v>
      </c>
      <c r="N623" s="56" t="s">
        <v>279</v>
      </c>
      <c r="O623" s="56" t="s">
        <v>277</v>
      </c>
      <c r="P623" s="39">
        <v>203557</v>
      </c>
      <c r="Q623" s="55">
        <v>-2035.57</v>
      </c>
      <c r="R623" t="str">
        <f t="shared" si="14"/>
        <v>201711</v>
      </c>
      <c r="S623" s="14">
        <f>-Q623</f>
        <v>2035.57</v>
      </c>
    </row>
    <row r="624" spans="1:19">
      <c r="A624" s="56" t="s">
        <v>268</v>
      </c>
      <c r="B624" s="56" t="s">
        <v>269</v>
      </c>
      <c r="C624" s="56" t="s">
        <v>270</v>
      </c>
      <c r="D624" s="56" t="s">
        <v>271</v>
      </c>
      <c r="E624" s="56" t="s">
        <v>271</v>
      </c>
      <c r="F624" s="56" t="s">
        <v>272</v>
      </c>
      <c r="G624" s="56" t="s">
        <v>273</v>
      </c>
      <c r="H624" s="56" t="s">
        <v>423</v>
      </c>
      <c r="I624" s="56" t="s">
        <v>466</v>
      </c>
      <c r="J624" s="56" t="s">
        <v>276</v>
      </c>
      <c r="K624" s="56" t="s">
        <v>277</v>
      </c>
      <c r="L624" s="56" t="s">
        <v>466</v>
      </c>
      <c r="M624" s="56" t="s">
        <v>496</v>
      </c>
      <c r="N624" s="56" t="s">
        <v>279</v>
      </c>
      <c r="O624" s="56" t="s">
        <v>277</v>
      </c>
      <c r="P624" s="39">
        <v>111791</v>
      </c>
      <c r="Q624" s="55">
        <v>-1117.9100000000001</v>
      </c>
      <c r="R624" t="str">
        <f t="shared" si="14"/>
        <v>201711</v>
      </c>
      <c r="S624" s="14">
        <f>-Q624</f>
        <v>1117.9100000000001</v>
      </c>
    </row>
    <row r="625" spans="1:19">
      <c r="A625" s="56" t="s">
        <v>268</v>
      </c>
      <c r="B625" s="56" t="s">
        <v>269</v>
      </c>
      <c r="C625" s="56" t="s">
        <v>270</v>
      </c>
      <c r="D625" s="56" t="s">
        <v>271</v>
      </c>
      <c r="E625" s="56" t="s">
        <v>271</v>
      </c>
      <c r="F625" s="56" t="s">
        <v>272</v>
      </c>
      <c r="G625" s="56" t="s">
        <v>273</v>
      </c>
      <c r="H625" s="56" t="s">
        <v>423</v>
      </c>
      <c r="I625" s="56" t="s">
        <v>467</v>
      </c>
      <c r="J625" s="56" t="s">
        <v>276</v>
      </c>
      <c r="K625" s="56" t="s">
        <v>277</v>
      </c>
      <c r="L625" s="56" t="s">
        <v>467</v>
      </c>
      <c r="M625" s="56" t="s">
        <v>496</v>
      </c>
      <c r="N625" s="56" t="s">
        <v>277</v>
      </c>
      <c r="O625" s="56" t="s">
        <v>277</v>
      </c>
      <c r="P625" s="39">
        <v>8349</v>
      </c>
      <c r="Q625" s="55">
        <v>83.49</v>
      </c>
      <c r="R625" t="str">
        <f t="shared" si="14"/>
        <v>201711</v>
      </c>
      <c r="S625" s="14">
        <f t="shared" ref="S625:S630" si="15">Q625</f>
        <v>83.49</v>
      </c>
    </row>
    <row r="626" spans="1:19">
      <c r="A626" s="56" t="s">
        <v>268</v>
      </c>
      <c r="B626" s="56" t="s">
        <v>269</v>
      </c>
      <c r="C626" s="56" t="s">
        <v>270</v>
      </c>
      <c r="D626" s="56" t="s">
        <v>271</v>
      </c>
      <c r="E626" s="56" t="s">
        <v>271</v>
      </c>
      <c r="F626" s="56" t="s">
        <v>272</v>
      </c>
      <c r="G626" s="56" t="s">
        <v>273</v>
      </c>
      <c r="H626" s="56" t="s">
        <v>423</v>
      </c>
      <c r="I626" s="56" t="s">
        <v>468</v>
      </c>
      <c r="J626" s="56" t="s">
        <v>276</v>
      </c>
      <c r="K626" s="56" t="s">
        <v>277</v>
      </c>
      <c r="L626" s="56" t="s">
        <v>468</v>
      </c>
      <c r="M626" s="56" t="s">
        <v>496</v>
      </c>
      <c r="N626" s="56" t="s">
        <v>277</v>
      </c>
      <c r="O626" s="56" t="s">
        <v>277</v>
      </c>
      <c r="P626" s="39">
        <v>16427</v>
      </c>
      <c r="Q626" s="55">
        <v>164.27</v>
      </c>
      <c r="R626" t="str">
        <f t="shared" si="14"/>
        <v>201711</v>
      </c>
      <c r="S626" s="14">
        <f t="shared" si="15"/>
        <v>164.27</v>
      </c>
    </row>
    <row r="627" spans="1:19">
      <c r="A627" s="56" t="s">
        <v>268</v>
      </c>
      <c r="B627" s="56" t="s">
        <v>269</v>
      </c>
      <c r="C627" s="56" t="s">
        <v>270</v>
      </c>
      <c r="D627" s="56" t="s">
        <v>271</v>
      </c>
      <c r="E627" s="56" t="s">
        <v>271</v>
      </c>
      <c r="F627" s="56" t="s">
        <v>272</v>
      </c>
      <c r="G627" s="56" t="s">
        <v>273</v>
      </c>
      <c r="H627" s="56" t="s">
        <v>423</v>
      </c>
      <c r="I627" s="56" t="s">
        <v>468</v>
      </c>
      <c r="J627" s="56" t="s">
        <v>276</v>
      </c>
      <c r="K627" s="56" t="s">
        <v>277</v>
      </c>
      <c r="L627" s="56" t="s">
        <v>468</v>
      </c>
      <c r="M627" s="56" t="s">
        <v>496</v>
      </c>
      <c r="N627" s="56" t="s">
        <v>277</v>
      </c>
      <c r="O627" s="56" t="s">
        <v>277</v>
      </c>
      <c r="P627" s="39">
        <v>226263</v>
      </c>
      <c r="Q627" s="55">
        <v>2262.63</v>
      </c>
      <c r="R627" t="str">
        <f t="shared" si="14"/>
        <v>201711</v>
      </c>
      <c r="S627" s="14">
        <f t="shared" si="15"/>
        <v>2262.63</v>
      </c>
    </row>
    <row r="628" spans="1:19">
      <c r="A628" s="56" t="s">
        <v>268</v>
      </c>
      <c r="B628" s="56" t="s">
        <v>269</v>
      </c>
      <c r="C628" s="56" t="s">
        <v>270</v>
      </c>
      <c r="D628" s="56" t="s">
        <v>271</v>
      </c>
      <c r="E628" s="56" t="s">
        <v>271</v>
      </c>
      <c r="F628" s="56" t="s">
        <v>272</v>
      </c>
      <c r="G628" s="56" t="s">
        <v>273</v>
      </c>
      <c r="H628" s="56" t="s">
        <v>423</v>
      </c>
      <c r="I628" s="56" t="s">
        <v>469</v>
      </c>
      <c r="J628" s="56" t="s">
        <v>276</v>
      </c>
      <c r="K628" s="56" t="s">
        <v>277</v>
      </c>
      <c r="L628" s="56" t="s">
        <v>469</v>
      </c>
      <c r="M628" s="56" t="s">
        <v>496</v>
      </c>
      <c r="N628" s="56" t="s">
        <v>277</v>
      </c>
      <c r="O628" s="56" t="s">
        <v>277</v>
      </c>
      <c r="P628" s="39">
        <v>108200000</v>
      </c>
      <c r="Q628" s="52">
        <v>1082000</v>
      </c>
      <c r="R628" t="str">
        <f t="shared" si="14"/>
        <v>201711</v>
      </c>
      <c r="S628" s="14">
        <f t="shared" si="15"/>
        <v>1082000</v>
      </c>
    </row>
    <row r="629" spans="1:19">
      <c r="A629" s="56" t="s">
        <v>268</v>
      </c>
      <c r="B629" s="56" t="s">
        <v>269</v>
      </c>
      <c r="C629" s="56" t="s">
        <v>270</v>
      </c>
      <c r="D629" s="56" t="s">
        <v>271</v>
      </c>
      <c r="E629" s="56" t="s">
        <v>271</v>
      </c>
      <c r="F629" s="56" t="s">
        <v>272</v>
      </c>
      <c r="G629" s="56" t="s">
        <v>273</v>
      </c>
      <c r="H629" s="56" t="s">
        <v>423</v>
      </c>
      <c r="I629" s="56" t="s">
        <v>469</v>
      </c>
      <c r="J629" s="56" t="s">
        <v>276</v>
      </c>
      <c r="K629" s="56" t="s">
        <v>277</v>
      </c>
      <c r="L629" s="56" t="s">
        <v>469</v>
      </c>
      <c r="M629" s="56" t="s">
        <v>496</v>
      </c>
      <c r="N629" s="56" t="s">
        <v>277</v>
      </c>
      <c r="O629" s="56" t="s">
        <v>277</v>
      </c>
      <c r="P629" s="39">
        <v>30527</v>
      </c>
      <c r="Q629" s="55">
        <v>305.27</v>
      </c>
      <c r="R629" t="str">
        <f t="shared" si="14"/>
        <v>201711</v>
      </c>
      <c r="S629" s="14">
        <f t="shared" si="15"/>
        <v>305.27</v>
      </c>
    </row>
    <row r="630" spans="1:19">
      <c r="A630" s="56" t="s">
        <v>268</v>
      </c>
      <c r="B630" s="56" t="s">
        <v>269</v>
      </c>
      <c r="C630" s="56" t="s">
        <v>270</v>
      </c>
      <c r="D630" s="56" t="s">
        <v>271</v>
      </c>
      <c r="E630" s="56" t="s">
        <v>271</v>
      </c>
      <c r="F630" s="56" t="s">
        <v>272</v>
      </c>
      <c r="G630" s="56" t="s">
        <v>273</v>
      </c>
      <c r="H630" s="56" t="s">
        <v>423</v>
      </c>
      <c r="I630" s="56" t="s">
        <v>469</v>
      </c>
      <c r="J630" s="56" t="s">
        <v>276</v>
      </c>
      <c r="K630" s="56" t="s">
        <v>277</v>
      </c>
      <c r="L630" s="56" t="s">
        <v>469</v>
      </c>
      <c r="M630" s="56" t="s">
        <v>496</v>
      </c>
      <c r="N630" s="56" t="s">
        <v>277</v>
      </c>
      <c r="O630" s="56" t="s">
        <v>277</v>
      </c>
      <c r="P630" s="39">
        <v>226263</v>
      </c>
      <c r="Q630" s="55">
        <v>2262.63</v>
      </c>
      <c r="R630" t="str">
        <f t="shared" si="14"/>
        <v>201711</v>
      </c>
      <c r="S630" s="14">
        <f t="shared" si="15"/>
        <v>2262.63</v>
      </c>
    </row>
    <row r="631" spans="1:19">
      <c r="A631" s="56" t="s">
        <v>268</v>
      </c>
      <c r="B631" s="56" t="s">
        <v>269</v>
      </c>
      <c r="C631" s="56" t="s">
        <v>270</v>
      </c>
      <c r="D631" s="56" t="s">
        <v>271</v>
      </c>
      <c r="E631" s="56" t="s">
        <v>271</v>
      </c>
      <c r="F631" s="56" t="s">
        <v>272</v>
      </c>
      <c r="G631" s="56" t="s">
        <v>273</v>
      </c>
      <c r="H631" s="56" t="s">
        <v>423</v>
      </c>
      <c r="I631" s="56" t="s">
        <v>498</v>
      </c>
      <c r="J631" s="56" t="s">
        <v>276</v>
      </c>
      <c r="K631" s="56" t="s">
        <v>277</v>
      </c>
      <c r="L631" s="56" t="s">
        <v>498</v>
      </c>
      <c r="M631" s="56" t="s">
        <v>496</v>
      </c>
      <c r="N631" s="56" t="s">
        <v>279</v>
      </c>
      <c r="O631" s="56" t="s">
        <v>277</v>
      </c>
      <c r="P631" s="39">
        <v>10029814</v>
      </c>
      <c r="Q631" s="52">
        <v>-100298.14</v>
      </c>
      <c r="R631" t="str">
        <f t="shared" si="14"/>
        <v>201711</v>
      </c>
      <c r="S631" s="14">
        <f>-Q631</f>
        <v>100298.14</v>
      </c>
    </row>
    <row r="632" spans="1:19">
      <c r="A632" s="56" t="s">
        <v>268</v>
      </c>
      <c r="B632" s="56" t="s">
        <v>269</v>
      </c>
      <c r="C632" s="56" t="s">
        <v>270</v>
      </c>
      <c r="D632" s="56" t="s">
        <v>271</v>
      </c>
      <c r="E632" s="56" t="s">
        <v>271</v>
      </c>
      <c r="F632" s="56" t="s">
        <v>272</v>
      </c>
      <c r="G632" s="56" t="s">
        <v>273</v>
      </c>
      <c r="H632" s="56" t="s">
        <v>423</v>
      </c>
      <c r="I632" s="56" t="s">
        <v>470</v>
      </c>
      <c r="J632" s="56" t="s">
        <v>276</v>
      </c>
      <c r="K632" s="56" t="s">
        <v>277</v>
      </c>
      <c r="L632" s="56" t="s">
        <v>470</v>
      </c>
      <c r="M632" s="56" t="s">
        <v>496</v>
      </c>
      <c r="N632" s="56" t="s">
        <v>277</v>
      </c>
      <c r="O632" s="56" t="s">
        <v>277</v>
      </c>
      <c r="P632" s="39">
        <v>50000000</v>
      </c>
      <c r="Q632" s="52">
        <v>500000</v>
      </c>
      <c r="R632" t="str">
        <f t="shared" si="14"/>
        <v>201711</v>
      </c>
      <c r="S632" s="14">
        <f>Q632</f>
        <v>500000</v>
      </c>
    </row>
    <row r="633" spans="1:19">
      <c r="A633" s="56" t="s">
        <v>268</v>
      </c>
      <c r="B633" s="56" t="s">
        <v>269</v>
      </c>
      <c r="C633" s="56" t="s">
        <v>270</v>
      </c>
      <c r="D633" s="56" t="s">
        <v>271</v>
      </c>
      <c r="E633" s="56" t="s">
        <v>271</v>
      </c>
      <c r="F633" s="56" t="s">
        <v>272</v>
      </c>
      <c r="G633" s="56" t="s">
        <v>273</v>
      </c>
      <c r="H633" s="56" t="s">
        <v>423</v>
      </c>
      <c r="I633" s="56" t="s">
        <v>470</v>
      </c>
      <c r="J633" s="56" t="s">
        <v>276</v>
      </c>
      <c r="K633" s="56" t="s">
        <v>277</v>
      </c>
      <c r="L633" s="56" t="s">
        <v>470</v>
      </c>
      <c r="M633" s="56" t="s">
        <v>496</v>
      </c>
      <c r="N633" s="56" t="s">
        <v>279</v>
      </c>
      <c r="O633" s="56" t="s">
        <v>277</v>
      </c>
      <c r="P633" s="39">
        <v>74542843</v>
      </c>
      <c r="Q633" s="52">
        <v>-745428.43</v>
      </c>
      <c r="R633" t="str">
        <f t="shared" si="14"/>
        <v>201711</v>
      </c>
      <c r="S633" s="14">
        <f>-Q633</f>
        <v>745428.43</v>
      </c>
    </row>
    <row r="634" spans="1:19">
      <c r="A634" s="56" t="s">
        <v>268</v>
      </c>
      <c r="B634" s="56" t="s">
        <v>269</v>
      </c>
      <c r="C634" s="56" t="s">
        <v>270</v>
      </c>
      <c r="D634" s="56" t="s">
        <v>271</v>
      </c>
      <c r="E634" s="56" t="s">
        <v>271</v>
      </c>
      <c r="F634" s="56" t="s">
        <v>272</v>
      </c>
      <c r="G634" s="56" t="s">
        <v>273</v>
      </c>
      <c r="H634" s="56" t="s">
        <v>423</v>
      </c>
      <c r="I634" s="56" t="s">
        <v>470</v>
      </c>
      <c r="J634" s="56" t="s">
        <v>276</v>
      </c>
      <c r="K634" s="56" t="s">
        <v>277</v>
      </c>
      <c r="L634" s="56" t="s">
        <v>470</v>
      </c>
      <c r="M634" s="56" t="s">
        <v>496</v>
      </c>
      <c r="N634" s="56" t="s">
        <v>279</v>
      </c>
      <c r="O634" s="56" t="s">
        <v>277</v>
      </c>
      <c r="P634" s="39">
        <v>545557</v>
      </c>
      <c r="Q634" s="55">
        <v>-5455.57</v>
      </c>
      <c r="R634" t="str">
        <f t="shared" si="14"/>
        <v>201711</v>
      </c>
      <c r="S634" s="14">
        <f>-Q634</f>
        <v>5455.57</v>
      </c>
    </row>
    <row r="635" spans="1:19">
      <c r="A635" s="56" t="s">
        <v>268</v>
      </c>
      <c r="B635" s="56" t="s">
        <v>269</v>
      </c>
      <c r="C635" s="56" t="s">
        <v>270</v>
      </c>
      <c r="D635" s="56" t="s">
        <v>271</v>
      </c>
      <c r="E635" s="56" t="s">
        <v>271</v>
      </c>
      <c r="F635" s="56" t="s">
        <v>272</v>
      </c>
      <c r="G635" s="56" t="s">
        <v>273</v>
      </c>
      <c r="H635" s="56" t="s">
        <v>423</v>
      </c>
      <c r="I635" s="56" t="s">
        <v>470</v>
      </c>
      <c r="J635" s="56" t="s">
        <v>276</v>
      </c>
      <c r="K635" s="56" t="s">
        <v>277</v>
      </c>
      <c r="L635" s="56" t="s">
        <v>470</v>
      </c>
      <c r="M635" s="56" t="s">
        <v>496</v>
      </c>
      <c r="N635" s="56" t="s">
        <v>277</v>
      </c>
      <c r="O635" s="56" t="s">
        <v>277</v>
      </c>
      <c r="P635" s="39">
        <v>169662</v>
      </c>
      <c r="Q635" s="55">
        <v>1696.62</v>
      </c>
      <c r="R635" t="str">
        <f t="shared" si="14"/>
        <v>201711</v>
      </c>
      <c r="S635" s="14">
        <f>Q635</f>
        <v>1696.62</v>
      </c>
    </row>
    <row r="636" spans="1:19">
      <c r="A636" s="56" t="s">
        <v>268</v>
      </c>
      <c r="B636" s="56" t="s">
        <v>269</v>
      </c>
      <c r="C636" s="56" t="s">
        <v>270</v>
      </c>
      <c r="D636" s="56" t="s">
        <v>271</v>
      </c>
      <c r="E636" s="56" t="s">
        <v>271</v>
      </c>
      <c r="F636" s="56" t="s">
        <v>272</v>
      </c>
      <c r="G636" s="56" t="s">
        <v>273</v>
      </c>
      <c r="H636" s="56" t="s">
        <v>423</v>
      </c>
      <c r="I636" s="56" t="s">
        <v>471</v>
      </c>
      <c r="J636" s="56" t="s">
        <v>276</v>
      </c>
      <c r="K636" s="56" t="s">
        <v>277</v>
      </c>
      <c r="L636" s="56" t="s">
        <v>471</v>
      </c>
      <c r="M636" s="56" t="s">
        <v>496</v>
      </c>
      <c r="N636" s="56" t="s">
        <v>279</v>
      </c>
      <c r="O636" s="56" t="s">
        <v>277</v>
      </c>
      <c r="P636" s="39">
        <v>14904840</v>
      </c>
      <c r="Q636" s="52">
        <v>-149048.4</v>
      </c>
      <c r="R636" t="str">
        <f t="shared" si="14"/>
        <v>201711</v>
      </c>
      <c r="S636" s="14">
        <f>-Q636</f>
        <v>149048.4</v>
      </c>
    </row>
    <row r="637" spans="1:19">
      <c r="A637" s="56" t="s">
        <v>268</v>
      </c>
      <c r="B637" s="56" t="s">
        <v>269</v>
      </c>
      <c r="C637" s="56" t="s">
        <v>270</v>
      </c>
      <c r="D637" s="56" t="s">
        <v>271</v>
      </c>
      <c r="E637" s="56" t="s">
        <v>271</v>
      </c>
      <c r="F637" s="56" t="s">
        <v>272</v>
      </c>
      <c r="G637" s="56" t="s">
        <v>273</v>
      </c>
      <c r="H637" s="56" t="s">
        <v>274</v>
      </c>
      <c r="I637" s="56" t="s">
        <v>471</v>
      </c>
      <c r="J637" s="56" t="s">
        <v>276</v>
      </c>
      <c r="K637" s="56" t="s">
        <v>277</v>
      </c>
      <c r="L637" s="56" t="s">
        <v>471</v>
      </c>
      <c r="M637" s="56" t="s">
        <v>496</v>
      </c>
      <c r="N637" s="56" t="s">
        <v>277</v>
      </c>
      <c r="O637" s="56" t="s">
        <v>277</v>
      </c>
      <c r="P637" s="39">
        <v>2216074</v>
      </c>
      <c r="Q637" s="55">
        <v>22160.74</v>
      </c>
      <c r="R637" t="str">
        <f t="shared" si="14"/>
        <v>201711</v>
      </c>
      <c r="S637" s="14">
        <f>Q637</f>
        <v>22160.74</v>
      </c>
    </row>
    <row r="638" spans="1:19">
      <c r="A638" s="56" t="s">
        <v>268</v>
      </c>
      <c r="B638" s="56" t="s">
        <v>269</v>
      </c>
      <c r="C638" s="56" t="s">
        <v>270</v>
      </c>
      <c r="D638" s="56" t="s">
        <v>271</v>
      </c>
      <c r="E638" s="56" t="s">
        <v>271</v>
      </c>
      <c r="F638" s="56" t="s">
        <v>272</v>
      </c>
      <c r="G638" s="56" t="s">
        <v>273</v>
      </c>
      <c r="H638" s="56" t="s">
        <v>423</v>
      </c>
      <c r="I638" s="56" t="s">
        <v>471</v>
      </c>
      <c r="J638" s="56" t="s">
        <v>276</v>
      </c>
      <c r="K638" s="56" t="s">
        <v>277</v>
      </c>
      <c r="L638" s="56" t="s">
        <v>471</v>
      </c>
      <c r="M638" s="56" t="s">
        <v>496</v>
      </c>
      <c r="N638" s="56" t="s">
        <v>277</v>
      </c>
      <c r="O638" s="56" t="s">
        <v>277</v>
      </c>
      <c r="P638" s="39">
        <v>199270</v>
      </c>
      <c r="Q638" s="55">
        <v>1992.7</v>
      </c>
      <c r="R638" t="str">
        <f t="shared" si="14"/>
        <v>201711</v>
      </c>
      <c r="S638" s="14">
        <f>Q638</f>
        <v>1992.7</v>
      </c>
    </row>
    <row r="639" spans="1:19">
      <c r="A639" s="56" t="s">
        <v>268</v>
      </c>
      <c r="B639" s="56" t="s">
        <v>269</v>
      </c>
      <c r="C639" s="56" t="s">
        <v>270</v>
      </c>
      <c r="D639" s="56" t="s">
        <v>271</v>
      </c>
      <c r="E639" s="56" t="s">
        <v>271</v>
      </c>
      <c r="F639" s="56" t="s">
        <v>272</v>
      </c>
      <c r="G639" s="56" t="s">
        <v>273</v>
      </c>
      <c r="H639" s="56" t="s">
        <v>423</v>
      </c>
      <c r="I639" s="56" t="s">
        <v>472</v>
      </c>
      <c r="J639" s="56" t="s">
        <v>276</v>
      </c>
      <c r="K639" s="56" t="s">
        <v>277</v>
      </c>
      <c r="L639" s="56" t="s">
        <v>472</v>
      </c>
      <c r="M639" s="56" t="s">
        <v>496</v>
      </c>
      <c r="N639" s="56" t="s">
        <v>279</v>
      </c>
      <c r="O639" s="56" t="s">
        <v>277</v>
      </c>
      <c r="P639" s="39">
        <v>50000000</v>
      </c>
      <c r="Q639" s="58"/>
      <c r="R639" t="str">
        <f t="shared" si="14"/>
        <v>201711</v>
      </c>
      <c r="S639" s="14">
        <f>-Q639</f>
        <v>0</v>
      </c>
    </row>
    <row r="640" spans="1:19">
      <c r="A640" s="56" t="s">
        <v>268</v>
      </c>
      <c r="B640" s="56" t="s">
        <v>269</v>
      </c>
      <c r="C640" s="56" t="s">
        <v>270</v>
      </c>
      <c r="D640" s="56" t="s">
        <v>271</v>
      </c>
      <c r="E640" s="56" t="s">
        <v>271</v>
      </c>
      <c r="F640" s="56" t="s">
        <v>272</v>
      </c>
      <c r="G640" s="56" t="s">
        <v>273</v>
      </c>
      <c r="H640" s="56" t="s">
        <v>423</v>
      </c>
      <c r="I640" s="56" t="s">
        <v>472</v>
      </c>
      <c r="J640" s="56" t="s">
        <v>276</v>
      </c>
      <c r="K640" s="56" t="s">
        <v>277</v>
      </c>
      <c r="L640" s="56" t="s">
        <v>472</v>
      </c>
      <c r="M640" s="56" t="s">
        <v>496</v>
      </c>
      <c r="N640" s="56" t="s">
        <v>279</v>
      </c>
      <c r="O640" s="56" t="s">
        <v>277</v>
      </c>
      <c r="P640" s="39">
        <v>20049242</v>
      </c>
      <c r="Q640" s="52">
        <v>-200492.42</v>
      </c>
      <c r="R640" t="str">
        <f t="shared" si="14"/>
        <v>201711</v>
      </c>
      <c r="S640" s="14">
        <f>-Q640</f>
        <v>200492.42</v>
      </c>
    </row>
    <row r="641" spans="1:19">
      <c r="A641" s="56" t="s">
        <v>268</v>
      </c>
      <c r="B641" s="56" t="s">
        <v>269</v>
      </c>
      <c r="C641" s="56" t="s">
        <v>270</v>
      </c>
      <c r="D641" s="56" t="s">
        <v>271</v>
      </c>
      <c r="E641" s="56" t="s">
        <v>271</v>
      </c>
      <c r="F641" s="56" t="s">
        <v>272</v>
      </c>
      <c r="G641" s="56" t="s">
        <v>273</v>
      </c>
      <c r="H641" s="56" t="s">
        <v>423</v>
      </c>
      <c r="I641" s="56" t="s">
        <v>473</v>
      </c>
      <c r="J641" s="56" t="s">
        <v>276</v>
      </c>
      <c r="K641" s="56" t="s">
        <v>277</v>
      </c>
      <c r="L641" s="56" t="s">
        <v>473</v>
      </c>
      <c r="M641" s="56" t="s">
        <v>496</v>
      </c>
      <c r="N641" s="56" t="s">
        <v>277</v>
      </c>
      <c r="O641" s="56" t="s">
        <v>277</v>
      </c>
      <c r="P641" s="39">
        <v>20000000</v>
      </c>
      <c r="Q641" s="52">
        <v>200000</v>
      </c>
      <c r="R641" t="str">
        <f t="shared" si="14"/>
        <v>201711</v>
      </c>
      <c r="S641" s="14">
        <f>Q641</f>
        <v>200000</v>
      </c>
    </row>
    <row r="642" spans="1:19">
      <c r="A642" s="56" t="s">
        <v>268</v>
      </c>
      <c r="B642" s="56" t="s">
        <v>269</v>
      </c>
      <c r="C642" s="56" t="s">
        <v>270</v>
      </c>
      <c r="D642" s="56" t="s">
        <v>271</v>
      </c>
      <c r="E642" s="56" t="s">
        <v>271</v>
      </c>
      <c r="F642" s="56" t="s">
        <v>272</v>
      </c>
      <c r="G642" s="56" t="s">
        <v>273</v>
      </c>
      <c r="H642" s="56" t="s">
        <v>274</v>
      </c>
      <c r="I642" s="56" t="s">
        <v>473</v>
      </c>
      <c r="J642" s="56" t="s">
        <v>276</v>
      </c>
      <c r="K642" s="56" t="s">
        <v>277</v>
      </c>
      <c r="L642" s="56" t="s">
        <v>473</v>
      </c>
      <c r="M642" s="56" t="s">
        <v>496</v>
      </c>
      <c r="N642" s="56" t="s">
        <v>279</v>
      </c>
      <c r="O642" s="56" t="s">
        <v>277</v>
      </c>
      <c r="P642" s="39">
        <v>3645381</v>
      </c>
      <c r="Q642" s="55">
        <v>-36453.81</v>
      </c>
      <c r="R642" t="str">
        <f t="shared" si="14"/>
        <v>201711</v>
      </c>
      <c r="S642" s="14">
        <f>-Q642</f>
        <v>36453.81</v>
      </c>
    </row>
    <row r="643" spans="1:19">
      <c r="A643" s="56" t="s">
        <v>268</v>
      </c>
      <c r="B643" s="56" t="s">
        <v>269</v>
      </c>
      <c r="C643" s="56" t="s">
        <v>270</v>
      </c>
      <c r="D643" s="56" t="s">
        <v>271</v>
      </c>
      <c r="E643" s="56" t="s">
        <v>271</v>
      </c>
      <c r="F643" s="56" t="s">
        <v>272</v>
      </c>
      <c r="G643" s="56" t="s">
        <v>273</v>
      </c>
      <c r="H643" s="56" t="s">
        <v>423</v>
      </c>
      <c r="I643" s="56" t="s">
        <v>474</v>
      </c>
      <c r="J643" s="56" t="s">
        <v>276</v>
      </c>
      <c r="K643" s="56" t="s">
        <v>277</v>
      </c>
      <c r="L643" s="56" t="s">
        <v>474</v>
      </c>
      <c r="M643" s="56" t="s">
        <v>496</v>
      </c>
      <c r="N643" s="56" t="s">
        <v>279</v>
      </c>
      <c r="O643" s="56" t="s">
        <v>277</v>
      </c>
      <c r="P643" s="39">
        <v>407466</v>
      </c>
      <c r="Q643" s="55">
        <v>-4074.66</v>
      </c>
      <c r="R643" t="str">
        <f t="shared" ref="R643:R704" si="16">MID(L643,1,6)</f>
        <v>201711</v>
      </c>
      <c r="S643" s="14">
        <f>-Q643</f>
        <v>4074.66</v>
      </c>
    </row>
    <row r="644" spans="1:19">
      <c r="A644" s="56" t="s">
        <v>268</v>
      </c>
      <c r="B644" s="56" t="s">
        <v>269</v>
      </c>
      <c r="C644" s="56" t="s">
        <v>270</v>
      </c>
      <c r="D644" s="56" t="s">
        <v>271</v>
      </c>
      <c r="E644" s="56" t="s">
        <v>271</v>
      </c>
      <c r="F644" s="56" t="s">
        <v>272</v>
      </c>
      <c r="G644" s="56" t="s">
        <v>273</v>
      </c>
      <c r="H644" s="56" t="s">
        <v>423</v>
      </c>
      <c r="I644" s="56" t="s">
        <v>475</v>
      </c>
      <c r="J644" s="56" t="s">
        <v>276</v>
      </c>
      <c r="K644" s="56" t="s">
        <v>277</v>
      </c>
      <c r="L644" s="56" t="s">
        <v>475</v>
      </c>
      <c r="M644" s="56" t="s">
        <v>496</v>
      </c>
      <c r="N644" s="56" t="s">
        <v>277</v>
      </c>
      <c r="O644" s="56" t="s">
        <v>277</v>
      </c>
      <c r="P644" s="39">
        <v>1230765</v>
      </c>
      <c r="Q644" s="55">
        <v>12307.65</v>
      </c>
      <c r="R644" t="str">
        <f t="shared" si="16"/>
        <v>201711</v>
      </c>
      <c r="S644" s="14">
        <f>Q644</f>
        <v>12307.65</v>
      </c>
    </row>
    <row r="645" spans="1:19">
      <c r="A645" s="56" t="s">
        <v>268</v>
      </c>
      <c r="B645" s="56" t="s">
        <v>269</v>
      </c>
      <c r="C645" s="56" t="s">
        <v>270</v>
      </c>
      <c r="D645" s="56" t="s">
        <v>271</v>
      </c>
      <c r="E645" s="56" t="s">
        <v>271</v>
      </c>
      <c r="F645" s="56" t="s">
        <v>272</v>
      </c>
      <c r="G645" s="56" t="s">
        <v>273</v>
      </c>
      <c r="H645" s="56" t="s">
        <v>274</v>
      </c>
      <c r="I645" s="56" t="s">
        <v>476</v>
      </c>
      <c r="J645" s="56" t="s">
        <v>276</v>
      </c>
      <c r="K645" s="56" t="s">
        <v>277</v>
      </c>
      <c r="L645" s="56" t="s">
        <v>476</v>
      </c>
      <c r="M645" s="56" t="s">
        <v>496</v>
      </c>
      <c r="N645" s="56" t="s">
        <v>279</v>
      </c>
      <c r="O645" s="56" t="s">
        <v>277</v>
      </c>
      <c r="P645" s="39">
        <v>2022608</v>
      </c>
      <c r="Q645" s="55">
        <v>-20226.080000000002</v>
      </c>
      <c r="R645" t="str">
        <f t="shared" si="16"/>
        <v>201711</v>
      </c>
      <c r="S645" s="14">
        <f>-Q645</f>
        <v>20226.080000000002</v>
      </c>
    </row>
    <row r="646" spans="1:19">
      <c r="A646" s="56" t="s">
        <v>268</v>
      </c>
      <c r="B646" s="56" t="s">
        <v>269</v>
      </c>
      <c r="C646" s="56" t="s">
        <v>270</v>
      </c>
      <c r="D646" s="56" t="s">
        <v>271</v>
      </c>
      <c r="E646" s="56" t="s">
        <v>271</v>
      </c>
      <c r="F646" s="56" t="s">
        <v>272</v>
      </c>
      <c r="G646" s="56" t="s">
        <v>273</v>
      </c>
      <c r="H646" s="56" t="s">
        <v>423</v>
      </c>
      <c r="I646" s="56" t="s">
        <v>477</v>
      </c>
      <c r="J646" s="56" t="s">
        <v>276</v>
      </c>
      <c r="K646" s="56" t="s">
        <v>277</v>
      </c>
      <c r="L646" s="56" t="s">
        <v>477</v>
      </c>
      <c r="M646" s="56" t="s">
        <v>496</v>
      </c>
      <c r="N646" s="56" t="s">
        <v>277</v>
      </c>
      <c r="O646" s="56" t="s">
        <v>277</v>
      </c>
      <c r="P646" s="39">
        <v>503867</v>
      </c>
      <c r="Q646" s="55">
        <v>5038.67</v>
      </c>
      <c r="R646" t="str">
        <f t="shared" si="16"/>
        <v>201711</v>
      </c>
      <c r="S646" s="14">
        <f>Q646</f>
        <v>5038.67</v>
      </c>
    </row>
    <row r="647" spans="1:19">
      <c r="A647" s="56" t="s">
        <v>268</v>
      </c>
      <c r="B647" s="56" t="s">
        <v>269</v>
      </c>
      <c r="C647" s="56" t="s">
        <v>270</v>
      </c>
      <c r="D647" s="56" t="s">
        <v>271</v>
      </c>
      <c r="E647" s="56" t="s">
        <v>271</v>
      </c>
      <c r="F647" s="56" t="s">
        <v>272</v>
      </c>
      <c r="G647" s="56" t="s">
        <v>273</v>
      </c>
      <c r="H647" s="56" t="s">
        <v>423</v>
      </c>
      <c r="I647" s="56" t="s">
        <v>477</v>
      </c>
      <c r="J647" s="56" t="s">
        <v>276</v>
      </c>
      <c r="K647" s="56" t="s">
        <v>277</v>
      </c>
      <c r="L647" s="56" t="s">
        <v>477</v>
      </c>
      <c r="M647" s="56" t="s">
        <v>496</v>
      </c>
      <c r="N647" s="56" t="s">
        <v>277</v>
      </c>
      <c r="O647" s="56" t="s">
        <v>277</v>
      </c>
      <c r="P647" s="39">
        <v>702068</v>
      </c>
      <c r="Q647" s="55">
        <v>7020.68</v>
      </c>
      <c r="R647" t="str">
        <f t="shared" si="16"/>
        <v>201711</v>
      </c>
      <c r="S647" s="14">
        <f>Q647</f>
        <v>7020.68</v>
      </c>
    </row>
    <row r="648" spans="1:19">
      <c r="A648" s="56" t="s">
        <v>268</v>
      </c>
      <c r="B648" s="56" t="s">
        <v>269</v>
      </c>
      <c r="C648" s="56" t="s">
        <v>270</v>
      </c>
      <c r="D648" s="56" t="s">
        <v>271</v>
      </c>
      <c r="E648" s="56" t="s">
        <v>271</v>
      </c>
      <c r="F648" s="56" t="s">
        <v>272</v>
      </c>
      <c r="G648" s="56" t="s">
        <v>273</v>
      </c>
      <c r="H648" s="56" t="s">
        <v>423</v>
      </c>
      <c r="I648" s="56" t="s">
        <v>478</v>
      </c>
      <c r="J648" s="56" t="s">
        <v>276</v>
      </c>
      <c r="K648" s="56" t="s">
        <v>277</v>
      </c>
      <c r="L648" s="56" t="s">
        <v>478</v>
      </c>
      <c r="M648" s="56" t="s">
        <v>496</v>
      </c>
      <c r="N648" s="56" t="s">
        <v>277</v>
      </c>
      <c r="O648" s="56" t="s">
        <v>277</v>
      </c>
      <c r="P648" s="39">
        <v>318512</v>
      </c>
      <c r="Q648" s="55">
        <v>3185.12</v>
      </c>
      <c r="R648" t="str">
        <f t="shared" si="16"/>
        <v>201712</v>
      </c>
      <c r="S648" s="14">
        <f>Q648</f>
        <v>3185.12</v>
      </c>
    </row>
    <row r="649" spans="1:19">
      <c r="A649" s="56" t="s">
        <v>268</v>
      </c>
      <c r="B649" s="56" t="s">
        <v>269</v>
      </c>
      <c r="C649" s="56" t="s">
        <v>270</v>
      </c>
      <c r="D649" s="56" t="s">
        <v>271</v>
      </c>
      <c r="E649" s="56" t="s">
        <v>271</v>
      </c>
      <c r="F649" s="56" t="s">
        <v>272</v>
      </c>
      <c r="G649" s="56" t="s">
        <v>273</v>
      </c>
      <c r="H649" s="56" t="s">
        <v>423</v>
      </c>
      <c r="I649" s="56" t="s">
        <v>478</v>
      </c>
      <c r="J649" s="56" t="s">
        <v>276</v>
      </c>
      <c r="K649" s="56" t="s">
        <v>277</v>
      </c>
      <c r="L649" s="56" t="s">
        <v>478</v>
      </c>
      <c r="M649" s="56" t="s">
        <v>496</v>
      </c>
      <c r="N649" s="56" t="s">
        <v>277</v>
      </c>
      <c r="O649" s="56" t="s">
        <v>277</v>
      </c>
      <c r="P649" s="39">
        <v>50000000</v>
      </c>
      <c r="Q649" s="52">
        <v>500000</v>
      </c>
      <c r="R649" t="str">
        <f t="shared" si="16"/>
        <v>201712</v>
      </c>
      <c r="S649" s="14">
        <f>Q649</f>
        <v>500000</v>
      </c>
    </row>
    <row r="650" spans="1:19">
      <c r="A650" s="56" t="s">
        <v>268</v>
      </c>
      <c r="B650" s="56" t="s">
        <v>269</v>
      </c>
      <c r="C650" s="56" t="s">
        <v>270</v>
      </c>
      <c r="D650" s="56" t="s">
        <v>271</v>
      </c>
      <c r="E650" s="56" t="s">
        <v>271</v>
      </c>
      <c r="F650" s="56" t="s">
        <v>272</v>
      </c>
      <c r="G650" s="56" t="s">
        <v>273</v>
      </c>
      <c r="H650" s="56" t="s">
        <v>423</v>
      </c>
      <c r="I650" s="56" t="s">
        <v>478</v>
      </c>
      <c r="J650" s="56" t="s">
        <v>276</v>
      </c>
      <c r="K650" s="56" t="s">
        <v>277</v>
      </c>
      <c r="L650" s="56" t="s">
        <v>478</v>
      </c>
      <c r="M650" s="56" t="s">
        <v>496</v>
      </c>
      <c r="N650" s="56" t="s">
        <v>279</v>
      </c>
      <c r="O650" s="56" t="s">
        <v>277</v>
      </c>
      <c r="P650" s="39">
        <v>24794392</v>
      </c>
      <c r="Q650" s="52">
        <v>-247943.92</v>
      </c>
      <c r="R650" t="str">
        <f t="shared" si="16"/>
        <v>201712</v>
      </c>
      <c r="S650" s="14">
        <f>-Q650</f>
        <v>247943.92</v>
      </c>
    </row>
    <row r="651" spans="1:19">
      <c r="A651" s="56" t="s">
        <v>268</v>
      </c>
      <c r="B651" s="56" t="s">
        <v>269</v>
      </c>
      <c r="C651" s="56" t="s">
        <v>270</v>
      </c>
      <c r="D651" s="56" t="s">
        <v>271</v>
      </c>
      <c r="E651" s="56" t="s">
        <v>271</v>
      </c>
      <c r="F651" s="56" t="s">
        <v>272</v>
      </c>
      <c r="G651" s="56" t="s">
        <v>273</v>
      </c>
      <c r="H651" s="56" t="s">
        <v>423</v>
      </c>
      <c r="I651" s="56" t="s">
        <v>479</v>
      </c>
      <c r="J651" s="56" t="s">
        <v>276</v>
      </c>
      <c r="K651" s="56" t="s">
        <v>277</v>
      </c>
      <c r="L651" s="56" t="s">
        <v>479</v>
      </c>
      <c r="M651" s="56" t="s">
        <v>496</v>
      </c>
      <c r="N651" s="56" t="s">
        <v>279</v>
      </c>
      <c r="O651" s="56" t="s">
        <v>277</v>
      </c>
      <c r="P651" s="39">
        <v>180112</v>
      </c>
      <c r="Q651" s="55">
        <v>-1801.12</v>
      </c>
      <c r="R651" t="str">
        <f t="shared" si="16"/>
        <v>201712</v>
      </c>
      <c r="S651" s="14">
        <f>-Q651</f>
        <v>1801.12</v>
      </c>
    </row>
    <row r="652" spans="1:19">
      <c r="A652" s="56" t="s">
        <v>268</v>
      </c>
      <c r="B652" s="56" t="s">
        <v>269</v>
      </c>
      <c r="C652" s="56" t="s">
        <v>270</v>
      </c>
      <c r="D652" s="56" t="s">
        <v>271</v>
      </c>
      <c r="E652" s="56" t="s">
        <v>271</v>
      </c>
      <c r="F652" s="56" t="s">
        <v>272</v>
      </c>
      <c r="G652" s="56" t="s">
        <v>273</v>
      </c>
      <c r="H652" s="56" t="s">
        <v>274</v>
      </c>
      <c r="I652" s="56" t="s">
        <v>479</v>
      </c>
      <c r="J652" s="56" t="s">
        <v>276</v>
      </c>
      <c r="K652" s="56" t="s">
        <v>277</v>
      </c>
      <c r="L652" s="56" t="s">
        <v>479</v>
      </c>
      <c r="M652" s="56" t="s">
        <v>496</v>
      </c>
      <c r="N652" s="56" t="s">
        <v>277</v>
      </c>
      <c r="O652" s="56" t="s">
        <v>277</v>
      </c>
      <c r="P652" s="39">
        <v>400000000</v>
      </c>
      <c r="Q652" s="52">
        <v>4000000</v>
      </c>
      <c r="R652" t="str">
        <f t="shared" si="16"/>
        <v>201712</v>
      </c>
      <c r="S652" s="14">
        <f>Q652</f>
        <v>4000000</v>
      </c>
    </row>
    <row r="653" spans="1:19">
      <c r="A653" s="56" t="s">
        <v>268</v>
      </c>
      <c r="B653" s="56" t="s">
        <v>269</v>
      </c>
      <c r="C653" s="56" t="s">
        <v>270</v>
      </c>
      <c r="D653" s="56" t="s">
        <v>271</v>
      </c>
      <c r="E653" s="56" t="s">
        <v>271</v>
      </c>
      <c r="F653" s="56" t="s">
        <v>272</v>
      </c>
      <c r="G653" s="56" t="s">
        <v>273</v>
      </c>
      <c r="H653" s="56" t="s">
        <v>423</v>
      </c>
      <c r="I653" s="56" t="s">
        <v>479</v>
      </c>
      <c r="J653" s="56" t="s">
        <v>276</v>
      </c>
      <c r="K653" s="56" t="s">
        <v>277</v>
      </c>
      <c r="L653" s="56" t="s">
        <v>479</v>
      </c>
      <c r="M653" s="56" t="s">
        <v>496</v>
      </c>
      <c r="N653" s="56" t="s">
        <v>279</v>
      </c>
      <c r="O653" s="56" t="s">
        <v>277</v>
      </c>
      <c r="P653" s="39">
        <v>379934740</v>
      </c>
      <c r="Q653" s="52">
        <v>-3799347.4</v>
      </c>
      <c r="R653" t="str">
        <f t="shared" si="16"/>
        <v>201712</v>
      </c>
      <c r="S653" s="14">
        <f>-Q653</f>
        <v>3799347.4</v>
      </c>
    </row>
    <row r="654" spans="1:19">
      <c r="A654" s="56" t="s">
        <v>268</v>
      </c>
      <c r="B654" s="56" t="s">
        <v>269</v>
      </c>
      <c r="C654" s="56" t="s">
        <v>270</v>
      </c>
      <c r="D654" s="56" t="s">
        <v>271</v>
      </c>
      <c r="E654" s="56" t="s">
        <v>271</v>
      </c>
      <c r="F654" s="56" t="s">
        <v>272</v>
      </c>
      <c r="G654" s="56" t="s">
        <v>273</v>
      </c>
      <c r="H654" s="56" t="s">
        <v>423</v>
      </c>
      <c r="I654" s="56" t="s">
        <v>480</v>
      </c>
      <c r="J654" s="56" t="s">
        <v>276</v>
      </c>
      <c r="K654" s="56" t="s">
        <v>277</v>
      </c>
      <c r="L654" s="56" t="s">
        <v>480</v>
      </c>
      <c r="M654" s="56" t="s">
        <v>496</v>
      </c>
      <c r="N654" s="56" t="s">
        <v>279</v>
      </c>
      <c r="O654" s="56" t="s">
        <v>277</v>
      </c>
      <c r="P654" s="39">
        <v>1508083</v>
      </c>
      <c r="Q654" s="55">
        <v>-15080.83</v>
      </c>
      <c r="R654" t="str">
        <f t="shared" si="16"/>
        <v>201712</v>
      </c>
      <c r="S654" s="14">
        <f>-Q654</f>
        <v>15080.83</v>
      </c>
    </row>
    <row r="655" spans="1:19">
      <c r="A655" s="56" t="s">
        <v>268</v>
      </c>
      <c r="B655" s="56" t="s">
        <v>269</v>
      </c>
      <c r="C655" s="56" t="s">
        <v>270</v>
      </c>
      <c r="D655" s="56" t="s">
        <v>271</v>
      </c>
      <c r="E655" s="56" t="s">
        <v>271</v>
      </c>
      <c r="F655" s="56" t="s">
        <v>272</v>
      </c>
      <c r="G655" s="56" t="s">
        <v>273</v>
      </c>
      <c r="H655" s="56" t="s">
        <v>423</v>
      </c>
      <c r="I655" s="56" t="s">
        <v>480</v>
      </c>
      <c r="J655" s="56" t="s">
        <v>276</v>
      </c>
      <c r="K655" s="56" t="s">
        <v>277</v>
      </c>
      <c r="L655" s="56" t="s">
        <v>480</v>
      </c>
      <c r="M655" s="56" t="s">
        <v>496</v>
      </c>
      <c r="N655" s="56" t="s">
        <v>277</v>
      </c>
      <c r="O655" s="56" t="s">
        <v>277</v>
      </c>
      <c r="P655" s="39">
        <v>20000000</v>
      </c>
      <c r="Q655" s="52">
        <v>200000</v>
      </c>
      <c r="R655" t="str">
        <f t="shared" si="16"/>
        <v>201712</v>
      </c>
      <c r="S655" s="14">
        <f>Q655</f>
        <v>200000</v>
      </c>
    </row>
    <row r="656" spans="1:19">
      <c r="A656" s="56" t="s">
        <v>268</v>
      </c>
      <c r="B656" s="56" t="s">
        <v>269</v>
      </c>
      <c r="C656" s="56" t="s">
        <v>270</v>
      </c>
      <c r="D656" s="56" t="s">
        <v>271</v>
      </c>
      <c r="E656" s="56" t="s">
        <v>271</v>
      </c>
      <c r="F656" s="56" t="s">
        <v>272</v>
      </c>
      <c r="G656" s="56" t="s">
        <v>273</v>
      </c>
      <c r="H656" s="56" t="s">
        <v>423</v>
      </c>
      <c r="I656" s="56" t="s">
        <v>481</v>
      </c>
      <c r="J656" s="56" t="s">
        <v>276</v>
      </c>
      <c r="K656" s="56" t="s">
        <v>277</v>
      </c>
      <c r="L656" s="56" t="s">
        <v>481</v>
      </c>
      <c r="M656" s="56" t="s">
        <v>496</v>
      </c>
      <c r="N656" s="56" t="s">
        <v>277</v>
      </c>
      <c r="O656" s="56" t="s">
        <v>277</v>
      </c>
      <c r="P656" s="39">
        <v>952623</v>
      </c>
      <c r="Q656" s="55">
        <v>9526.23</v>
      </c>
      <c r="R656" t="str">
        <f t="shared" si="16"/>
        <v>201712</v>
      </c>
      <c r="S656" s="14">
        <f>Q656</f>
        <v>9526.23</v>
      </c>
    </row>
    <row r="657" spans="1:19">
      <c r="A657" s="56" t="s">
        <v>268</v>
      </c>
      <c r="B657" s="56" t="s">
        <v>269</v>
      </c>
      <c r="C657" s="56" t="s">
        <v>270</v>
      </c>
      <c r="D657" s="56" t="s">
        <v>271</v>
      </c>
      <c r="E657" s="56" t="s">
        <v>271</v>
      </c>
      <c r="F657" s="56" t="s">
        <v>272</v>
      </c>
      <c r="G657" s="56" t="s">
        <v>273</v>
      </c>
      <c r="H657" s="56" t="s">
        <v>423</v>
      </c>
      <c r="I657" s="56" t="s">
        <v>482</v>
      </c>
      <c r="J657" s="56" t="s">
        <v>276</v>
      </c>
      <c r="K657" s="56" t="s">
        <v>277</v>
      </c>
      <c r="L657" s="56" t="s">
        <v>482</v>
      </c>
      <c r="M657" s="56" t="s">
        <v>496</v>
      </c>
      <c r="N657" s="56" t="s">
        <v>279</v>
      </c>
      <c r="O657" s="56" t="s">
        <v>277</v>
      </c>
      <c r="P657" s="39">
        <v>8449</v>
      </c>
      <c r="Q657" s="55">
        <v>-84.49</v>
      </c>
      <c r="R657" t="str">
        <f t="shared" si="16"/>
        <v>201712</v>
      </c>
      <c r="S657" s="14">
        <f>-Q657</f>
        <v>84.49</v>
      </c>
    </row>
    <row r="658" spans="1:19">
      <c r="A658" s="56" t="s">
        <v>268</v>
      </c>
      <c r="B658" s="56" t="s">
        <v>269</v>
      </c>
      <c r="C658" s="56" t="s">
        <v>270</v>
      </c>
      <c r="D658" s="56" t="s">
        <v>271</v>
      </c>
      <c r="E658" s="56" t="s">
        <v>271</v>
      </c>
      <c r="F658" s="56" t="s">
        <v>272</v>
      </c>
      <c r="G658" s="56" t="s">
        <v>273</v>
      </c>
      <c r="H658" s="56" t="s">
        <v>423</v>
      </c>
      <c r="I658" s="56" t="s">
        <v>483</v>
      </c>
      <c r="J658" s="56" t="s">
        <v>276</v>
      </c>
      <c r="K658" s="56" t="s">
        <v>277</v>
      </c>
      <c r="L658" s="56" t="s">
        <v>483</v>
      </c>
      <c r="M658" s="56" t="s">
        <v>496</v>
      </c>
      <c r="N658" s="56" t="s">
        <v>277</v>
      </c>
      <c r="O658" s="56" t="s">
        <v>277</v>
      </c>
      <c r="P658" s="39">
        <v>75063</v>
      </c>
      <c r="Q658" s="55">
        <v>750.63</v>
      </c>
      <c r="R658" t="str">
        <f t="shared" si="16"/>
        <v>201712</v>
      </c>
      <c r="S658" s="14">
        <f>Q658</f>
        <v>750.63</v>
      </c>
    </row>
    <row r="659" spans="1:19">
      <c r="A659" s="56" t="s">
        <v>268</v>
      </c>
      <c r="B659" s="56" t="s">
        <v>269</v>
      </c>
      <c r="C659" s="56" t="s">
        <v>270</v>
      </c>
      <c r="D659" s="56" t="s">
        <v>271</v>
      </c>
      <c r="E659" s="56" t="s">
        <v>271</v>
      </c>
      <c r="F659" s="56" t="s">
        <v>272</v>
      </c>
      <c r="G659" s="56" t="s">
        <v>273</v>
      </c>
      <c r="H659" s="56" t="s">
        <v>423</v>
      </c>
      <c r="I659" s="56" t="s">
        <v>483</v>
      </c>
      <c r="J659" s="56" t="s">
        <v>276</v>
      </c>
      <c r="K659" s="56" t="s">
        <v>277</v>
      </c>
      <c r="L659" s="56" t="s">
        <v>483</v>
      </c>
      <c r="M659" s="56" t="s">
        <v>496</v>
      </c>
      <c r="N659" s="56" t="s">
        <v>279</v>
      </c>
      <c r="O659" s="56" t="s">
        <v>277</v>
      </c>
      <c r="P659" s="39">
        <v>33047808</v>
      </c>
      <c r="Q659" s="52">
        <v>-330478.08000000002</v>
      </c>
      <c r="R659" t="str">
        <f t="shared" si="16"/>
        <v>201712</v>
      </c>
      <c r="S659" s="14">
        <f>-Q659</f>
        <v>330478.08000000002</v>
      </c>
    </row>
    <row r="660" spans="1:19">
      <c r="A660" s="56" t="s">
        <v>268</v>
      </c>
      <c r="B660" s="56" t="s">
        <v>269</v>
      </c>
      <c r="C660" s="56" t="s">
        <v>270</v>
      </c>
      <c r="D660" s="56" t="s">
        <v>271</v>
      </c>
      <c r="E660" s="56" t="s">
        <v>271</v>
      </c>
      <c r="F660" s="56" t="s">
        <v>272</v>
      </c>
      <c r="G660" s="56" t="s">
        <v>273</v>
      </c>
      <c r="H660" s="56" t="s">
        <v>423</v>
      </c>
      <c r="I660" s="56" t="s">
        <v>483</v>
      </c>
      <c r="J660" s="56" t="s">
        <v>276</v>
      </c>
      <c r="K660" s="56" t="s">
        <v>277</v>
      </c>
      <c r="L660" s="56" t="s">
        <v>483</v>
      </c>
      <c r="M660" s="56" t="s">
        <v>496</v>
      </c>
      <c r="N660" s="56" t="s">
        <v>277</v>
      </c>
      <c r="O660" s="56" t="s">
        <v>277</v>
      </c>
      <c r="P660" s="39">
        <v>30000000</v>
      </c>
      <c r="Q660" s="52">
        <v>300000</v>
      </c>
      <c r="R660" t="str">
        <f t="shared" si="16"/>
        <v>201712</v>
      </c>
      <c r="S660" s="14">
        <f>Q660</f>
        <v>300000</v>
      </c>
    </row>
    <row r="661" spans="1:19">
      <c r="A661" s="56" t="s">
        <v>268</v>
      </c>
      <c r="B661" s="56" t="s">
        <v>269</v>
      </c>
      <c r="C661" s="56" t="s">
        <v>270</v>
      </c>
      <c r="D661" s="56" t="s">
        <v>271</v>
      </c>
      <c r="E661" s="56" t="s">
        <v>271</v>
      </c>
      <c r="F661" s="56" t="s">
        <v>272</v>
      </c>
      <c r="G661" s="56" t="s">
        <v>273</v>
      </c>
      <c r="H661" s="56" t="s">
        <v>423</v>
      </c>
      <c r="I661" s="56" t="s">
        <v>483</v>
      </c>
      <c r="J661" s="56" t="s">
        <v>276</v>
      </c>
      <c r="K661" s="56" t="s">
        <v>277</v>
      </c>
      <c r="L661" s="56" t="s">
        <v>483</v>
      </c>
      <c r="M661" s="56" t="s">
        <v>496</v>
      </c>
      <c r="N661" s="56" t="s">
        <v>277</v>
      </c>
      <c r="O661" s="56" t="s">
        <v>277</v>
      </c>
      <c r="P661" s="39">
        <v>40000000</v>
      </c>
      <c r="Q661" s="52">
        <v>400000</v>
      </c>
      <c r="R661" t="str">
        <f t="shared" si="16"/>
        <v>201712</v>
      </c>
      <c r="S661" s="14">
        <f>Q661</f>
        <v>400000</v>
      </c>
    </row>
    <row r="662" spans="1:19">
      <c r="A662" s="56" t="s">
        <v>268</v>
      </c>
      <c r="B662" s="56" t="s">
        <v>269</v>
      </c>
      <c r="C662" s="56" t="s">
        <v>270</v>
      </c>
      <c r="D662" s="56" t="s">
        <v>271</v>
      </c>
      <c r="E662" s="56" t="s">
        <v>271</v>
      </c>
      <c r="F662" s="56" t="s">
        <v>272</v>
      </c>
      <c r="G662" s="56" t="s">
        <v>273</v>
      </c>
      <c r="H662" s="56" t="s">
        <v>423</v>
      </c>
      <c r="I662" s="56" t="s">
        <v>483</v>
      </c>
      <c r="J662" s="56" t="s">
        <v>276</v>
      </c>
      <c r="K662" s="56" t="s">
        <v>277</v>
      </c>
      <c r="L662" s="56" t="s">
        <v>483</v>
      </c>
      <c r="M662" s="56" t="s">
        <v>496</v>
      </c>
      <c r="N662" s="56" t="s">
        <v>279</v>
      </c>
      <c r="O662" s="56" t="s">
        <v>277</v>
      </c>
      <c r="P662" s="39">
        <v>14799215</v>
      </c>
      <c r="Q662" s="52">
        <v>-147992.15</v>
      </c>
      <c r="R662" t="str">
        <f t="shared" si="16"/>
        <v>201712</v>
      </c>
      <c r="S662" s="14">
        <f>-Q662</f>
        <v>147992.15</v>
      </c>
    </row>
    <row r="663" spans="1:19">
      <c r="A663" s="56" t="s">
        <v>268</v>
      </c>
      <c r="B663" s="56" t="s">
        <v>269</v>
      </c>
      <c r="C663" s="56" t="s">
        <v>270</v>
      </c>
      <c r="D663" s="56" t="s">
        <v>271</v>
      </c>
      <c r="E663" s="56" t="s">
        <v>271</v>
      </c>
      <c r="F663" s="56" t="s">
        <v>272</v>
      </c>
      <c r="G663" s="56" t="s">
        <v>273</v>
      </c>
      <c r="H663" s="56" t="s">
        <v>274</v>
      </c>
      <c r="I663" s="56" t="s">
        <v>484</v>
      </c>
      <c r="J663" s="56" t="s">
        <v>276</v>
      </c>
      <c r="K663" s="56" t="s">
        <v>277</v>
      </c>
      <c r="L663" s="56" t="s">
        <v>484</v>
      </c>
      <c r="M663" s="56" t="s">
        <v>496</v>
      </c>
      <c r="N663" s="56" t="s">
        <v>279</v>
      </c>
      <c r="O663" s="56" t="s">
        <v>277</v>
      </c>
      <c r="P663" s="39">
        <v>2166501</v>
      </c>
      <c r="Q663" s="55">
        <v>-21665.01</v>
      </c>
      <c r="R663" t="str">
        <f t="shared" si="16"/>
        <v>201712</v>
      </c>
      <c r="S663" s="14">
        <f>-Q663</f>
        <v>21665.01</v>
      </c>
    </row>
    <row r="664" spans="1:19">
      <c r="A664" s="56" t="s">
        <v>268</v>
      </c>
      <c r="B664" s="56" t="s">
        <v>269</v>
      </c>
      <c r="C664" s="56" t="s">
        <v>270</v>
      </c>
      <c r="D664" s="56" t="s">
        <v>271</v>
      </c>
      <c r="E664" s="56" t="s">
        <v>271</v>
      </c>
      <c r="F664" s="56" t="s">
        <v>272</v>
      </c>
      <c r="G664" s="56" t="s">
        <v>273</v>
      </c>
      <c r="H664" s="56" t="s">
        <v>423</v>
      </c>
      <c r="I664" s="56" t="s">
        <v>485</v>
      </c>
      <c r="J664" s="56" t="s">
        <v>276</v>
      </c>
      <c r="K664" s="56" t="s">
        <v>277</v>
      </c>
      <c r="L664" s="56" t="s">
        <v>485</v>
      </c>
      <c r="M664" s="56" t="s">
        <v>496</v>
      </c>
      <c r="N664" s="56" t="s">
        <v>279</v>
      </c>
      <c r="O664" s="56" t="s">
        <v>277</v>
      </c>
      <c r="P664" s="39">
        <v>416252</v>
      </c>
      <c r="Q664" s="55">
        <v>-4162.5200000000004</v>
      </c>
      <c r="R664" t="str">
        <f t="shared" si="16"/>
        <v>201712</v>
      </c>
      <c r="S664" s="14">
        <f>-Q664</f>
        <v>4162.5200000000004</v>
      </c>
    </row>
    <row r="665" spans="1:19">
      <c r="A665" s="56" t="s">
        <v>268</v>
      </c>
      <c r="B665" s="56" t="s">
        <v>269</v>
      </c>
      <c r="C665" s="56" t="s">
        <v>270</v>
      </c>
      <c r="D665" s="56" t="s">
        <v>271</v>
      </c>
      <c r="E665" s="56" t="s">
        <v>271</v>
      </c>
      <c r="F665" s="56" t="s">
        <v>272</v>
      </c>
      <c r="G665" s="56" t="s">
        <v>273</v>
      </c>
      <c r="H665" s="56" t="s">
        <v>423</v>
      </c>
      <c r="I665" s="56" t="s">
        <v>486</v>
      </c>
      <c r="J665" s="56" t="s">
        <v>276</v>
      </c>
      <c r="K665" s="56" t="s">
        <v>277</v>
      </c>
      <c r="L665" s="56" t="s">
        <v>486</v>
      </c>
      <c r="M665" s="56" t="s">
        <v>496</v>
      </c>
      <c r="N665" s="56" t="s">
        <v>277</v>
      </c>
      <c r="O665" s="56" t="s">
        <v>277</v>
      </c>
      <c r="P665" s="39">
        <v>1386773</v>
      </c>
      <c r="Q665" s="55">
        <v>13867.73</v>
      </c>
      <c r="R665" t="str">
        <f t="shared" si="16"/>
        <v>201712</v>
      </c>
      <c r="S665" s="14">
        <f>Q665</f>
        <v>13867.73</v>
      </c>
    </row>
    <row r="666" spans="1:19">
      <c r="A666" s="56" t="s">
        <v>268</v>
      </c>
      <c r="B666" s="56" t="s">
        <v>269</v>
      </c>
      <c r="C666" s="56" t="s">
        <v>270</v>
      </c>
      <c r="D666" s="56" t="s">
        <v>271</v>
      </c>
      <c r="E666" s="56" t="s">
        <v>271</v>
      </c>
      <c r="F666" s="56" t="s">
        <v>272</v>
      </c>
      <c r="G666" s="56" t="s">
        <v>273</v>
      </c>
      <c r="H666" s="56" t="s">
        <v>423</v>
      </c>
      <c r="I666" s="56" t="s">
        <v>486</v>
      </c>
      <c r="J666" s="56" t="s">
        <v>276</v>
      </c>
      <c r="K666" s="56" t="s">
        <v>277</v>
      </c>
      <c r="L666" s="56" t="s">
        <v>486</v>
      </c>
      <c r="M666" s="56" t="s">
        <v>496</v>
      </c>
      <c r="N666" s="56" t="s">
        <v>277</v>
      </c>
      <c r="O666" s="56" t="s">
        <v>277</v>
      </c>
      <c r="P666" s="39">
        <v>20000000</v>
      </c>
      <c r="Q666" s="52">
        <v>200000</v>
      </c>
      <c r="R666" t="str">
        <f t="shared" si="16"/>
        <v>201712</v>
      </c>
      <c r="S666" s="14">
        <f>Q666</f>
        <v>200000</v>
      </c>
    </row>
    <row r="667" spans="1:19">
      <c r="A667" s="56" t="s">
        <v>268</v>
      </c>
      <c r="B667" s="56" t="s">
        <v>269</v>
      </c>
      <c r="C667" s="56" t="s">
        <v>270</v>
      </c>
      <c r="D667" s="56" t="s">
        <v>271</v>
      </c>
      <c r="E667" s="56" t="s">
        <v>271</v>
      </c>
      <c r="F667" s="56" t="s">
        <v>272</v>
      </c>
      <c r="G667" s="56" t="s">
        <v>273</v>
      </c>
      <c r="H667" s="56" t="s">
        <v>423</v>
      </c>
      <c r="I667" s="56" t="s">
        <v>487</v>
      </c>
      <c r="J667" s="56" t="s">
        <v>276</v>
      </c>
      <c r="K667" s="56" t="s">
        <v>277</v>
      </c>
      <c r="L667" s="56" t="s">
        <v>487</v>
      </c>
      <c r="M667" s="56" t="s">
        <v>496</v>
      </c>
      <c r="N667" s="56" t="s">
        <v>277</v>
      </c>
      <c r="O667" s="56" t="s">
        <v>277</v>
      </c>
      <c r="P667" s="39">
        <v>479247</v>
      </c>
      <c r="Q667" s="55">
        <v>4792.47</v>
      </c>
      <c r="R667" t="str">
        <f t="shared" si="16"/>
        <v>201712</v>
      </c>
      <c r="S667" s="14">
        <f>Q667</f>
        <v>4792.47</v>
      </c>
    </row>
    <row r="668" spans="1:19">
      <c r="A668" s="56" t="s">
        <v>268</v>
      </c>
      <c r="B668" s="56" t="s">
        <v>269</v>
      </c>
      <c r="C668" s="56" t="s">
        <v>270</v>
      </c>
      <c r="D668" s="56" t="s">
        <v>271</v>
      </c>
      <c r="E668" s="56" t="s">
        <v>271</v>
      </c>
      <c r="F668" s="56" t="s">
        <v>272</v>
      </c>
      <c r="G668" s="56" t="s">
        <v>273</v>
      </c>
      <c r="H668" s="56" t="s">
        <v>423</v>
      </c>
      <c r="I668" s="56" t="s">
        <v>487</v>
      </c>
      <c r="J668" s="56" t="s">
        <v>276</v>
      </c>
      <c r="K668" s="56" t="s">
        <v>277</v>
      </c>
      <c r="L668" s="56" t="s">
        <v>487</v>
      </c>
      <c r="M668" s="56" t="s">
        <v>496</v>
      </c>
      <c r="N668" s="56" t="s">
        <v>279</v>
      </c>
      <c r="O668" s="56" t="s">
        <v>277</v>
      </c>
      <c r="P668" s="39">
        <v>19992400</v>
      </c>
      <c r="Q668" s="52">
        <v>-199924</v>
      </c>
      <c r="R668" t="str">
        <f t="shared" si="16"/>
        <v>201712</v>
      </c>
      <c r="S668" s="14">
        <f>-Q668</f>
        <v>199924</v>
      </c>
    </row>
    <row r="669" spans="1:19">
      <c r="A669" s="56" t="s">
        <v>268</v>
      </c>
      <c r="B669" s="56" t="s">
        <v>269</v>
      </c>
      <c r="C669" s="56" t="s">
        <v>270</v>
      </c>
      <c r="D669" s="56" t="s">
        <v>271</v>
      </c>
      <c r="E669" s="56" t="s">
        <v>271</v>
      </c>
      <c r="F669" s="56" t="s">
        <v>272</v>
      </c>
      <c r="G669" s="56" t="s">
        <v>273</v>
      </c>
      <c r="H669" s="56" t="s">
        <v>423</v>
      </c>
      <c r="I669" s="56" t="s">
        <v>488</v>
      </c>
      <c r="J669" s="56" t="s">
        <v>276</v>
      </c>
      <c r="K669" s="56" t="s">
        <v>277</v>
      </c>
      <c r="L669" s="56" t="s">
        <v>488</v>
      </c>
      <c r="M669" s="56" t="s">
        <v>496</v>
      </c>
      <c r="N669" s="56" t="s">
        <v>279</v>
      </c>
      <c r="O669" s="56" t="s">
        <v>277</v>
      </c>
      <c r="P669" s="39">
        <v>558568</v>
      </c>
      <c r="Q669" s="55">
        <v>-5585.68</v>
      </c>
      <c r="R669" t="str">
        <f t="shared" si="16"/>
        <v>201712</v>
      </c>
      <c r="S669" s="14">
        <f>-Q669</f>
        <v>5585.68</v>
      </c>
    </row>
    <row r="670" spans="1:19">
      <c r="A670" s="56" t="s">
        <v>268</v>
      </c>
      <c r="B670" s="56" t="s">
        <v>269</v>
      </c>
      <c r="C670" s="56" t="s">
        <v>270</v>
      </c>
      <c r="D670" s="56" t="s">
        <v>271</v>
      </c>
      <c r="E670" s="56" t="s">
        <v>271</v>
      </c>
      <c r="F670" s="56" t="s">
        <v>272</v>
      </c>
      <c r="G670" s="56" t="s">
        <v>273</v>
      </c>
      <c r="H670" s="56" t="s">
        <v>423</v>
      </c>
      <c r="I670" s="56" t="s">
        <v>489</v>
      </c>
      <c r="J670" s="56" t="s">
        <v>276</v>
      </c>
      <c r="K670" s="56" t="s">
        <v>277</v>
      </c>
      <c r="L670" s="56" t="s">
        <v>489</v>
      </c>
      <c r="M670" s="56" t="s">
        <v>496</v>
      </c>
      <c r="N670" s="56" t="s">
        <v>279</v>
      </c>
      <c r="O670" s="56" t="s">
        <v>277</v>
      </c>
      <c r="P670" s="39">
        <v>462577</v>
      </c>
      <c r="Q670" s="55">
        <v>-4625.7700000000004</v>
      </c>
      <c r="R670" t="str">
        <f t="shared" si="16"/>
        <v>201712</v>
      </c>
      <c r="S670" s="14">
        <f>-Q670</f>
        <v>4625.7700000000004</v>
      </c>
    </row>
    <row r="671" spans="1:19">
      <c r="A671" s="56" t="s">
        <v>268</v>
      </c>
      <c r="B671" s="56" t="s">
        <v>269</v>
      </c>
      <c r="C671" s="56" t="s">
        <v>270</v>
      </c>
      <c r="D671" s="56" t="s">
        <v>271</v>
      </c>
      <c r="E671" s="56" t="s">
        <v>271</v>
      </c>
      <c r="F671" s="56" t="s">
        <v>272</v>
      </c>
      <c r="G671" s="56" t="s">
        <v>273</v>
      </c>
      <c r="H671" s="56" t="s">
        <v>423</v>
      </c>
      <c r="I671" s="56" t="s">
        <v>489</v>
      </c>
      <c r="J671" s="56" t="s">
        <v>276</v>
      </c>
      <c r="K671" s="56" t="s">
        <v>277</v>
      </c>
      <c r="L671" s="56" t="s">
        <v>489</v>
      </c>
      <c r="M671" s="56" t="s">
        <v>496</v>
      </c>
      <c r="N671" s="56" t="s">
        <v>277</v>
      </c>
      <c r="O671" s="56" t="s">
        <v>277</v>
      </c>
      <c r="P671" s="39">
        <v>20008533</v>
      </c>
      <c r="Q671" s="58"/>
      <c r="R671" t="str">
        <f t="shared" si="16"/>
        <v>201712</v>
      </c>
      <c r="S671" s="14">
        <f>Q671</f>
        <v>0</v>
      </c>
    </row>
    <row r="672" spans="1:19">
      <c r="A672" s="56" t="s">
        <v>268</v>
      </c>
      <c r="B672" s="56" t="s">
        <v>269</v>
      </c>
      <c r="C672" s="56" t="s">
        <v>270</v>
      </c>
      <c r="D672" s="56" t="s">
        <v>271</v>
      </c>
      <c r="E672" s="56" t="s">
        <v>271</v>
      </c>
      <c r="F672" s="56" t="s">
        <v>272</v>
      </c>
      <c r="G672" s="56" t="s">
        <v>273</v>
      </c>
      <c r="H672" s="56" t="s">
        <v>423</v>
      </c>
      <c r="I672" s="56" t="s">
        <v>490</v>
      </c>
      <c r="J672" s="56" t="s">
        <v>276</v>
      </c>
      <c r="K672" s="56" t="s">
        <v>277</v>
      </c>
      <c r="L672" s="56" t="s">
        <v>490</v>
      </c>
      <c r="M672" s="56" t="s">
        <v>496</v>
      </c>
      <c r="N672" s="56" t="s">
        <v>277</v>
      </c>
      <c r="O672" s="56" t="s">
        <v>277</v>
      </c>
      <c r="P672" s="39">
        <v>6699</v>
      </c>
      <c r="Q672" s="55">
        <v>66.989999999999995</v>
      </c>
      <c r="R672" t="str">
        <f t="shared" si="16"/>
        <v>201712</v>
      </c>
      <c r="S672" s="14">
        <f>Q672</f>
        <v>66.989999999999995</v>
      </c>
    </row>
    <row r="673" spans="1:19">
      <c r="A673" s="56" t="s">
        <v>268</v>
      </c>
      <c r="B673" s="56" t="s">
        <v>269</v>
      </c>
      <c r="C673" s="56" t="s">
        <v>270</v>
      </c>
      <c r="D673" s="56" t="s">
        <v>271</v>
      </c>
      <c r="E673" s="56" t="s">
        <v>271</v>
      </c>
      <c r="F673" s="56" t="s">
        <v>272</v>
      </c>
      <c r="G673" s="56" t="s">
        <v>273</v>
      </c>
      <c r="H673" s="56" t="s">
        <v>423</v>
      </c>
      <c r="I673" s="56" t="s">
        <v>490</v>
      </c>
      <c r="J673" s="56" t="s">
        <v>276</v>
      </c>
      <c r="K673" s="56" t="s">
        <v>277</v>
      </c>
      <c r="L673" s="56" t="s">
        <v>490</v>
      </c>
      <c r="M673" s="56" t="s">
        <v>496</v>
      </c>
      <c r="N673" s="56" t="s">
        <v>279</v>
      </c>
      <c r="O673" s="56" t="s">
        <v>277</v>
      </c>
      <c r="P673" s="39">
        <v>623537</v>
      </c>
      <c r="Q673" s="55">
        <v>-6235.37</v>
      </c>
      <c r="R673" t="str">
        <f t="shared" si="16"/>
        <v>201712</v>
      </c>
      <c r="S673" s="14">
        <f>-Q673</f>
        <v>6235.37</v>
      </c>
    </row>
    <row r="674" spans="1:19">
      <c r="A674" s="56" t="s">
        <v>268</v>
      </c>
      <c r="B674" s="56" t="s">
        <v>269</v>
      </c>
      <c r="C674" s="56" t="s">
        <v>270</v>
      </c>
      <c r="D674" s="56" t="s">
        <v>271</v>
      </c>
      <c r="E674" s="56" t="s">
        <v>271</v>
      </c>
      <c r="F674" s="56" t="s">
        <v>272</v>
      </c>
      <c r="G674" s="56" t="s">
        <v>273</v>
      </c>
      <c r="H674" s="56" t="s">
        <v>423</v>
      </c>
      <c r="I674" s="56" t="s">
        <v>491</v>
      </c>
      <c r="J674" s="56" t="s">
        <v>276</v>
      </c>
      <c r="K674" s="56" t="s">
        <v>277</v>
      </c>
      <c r="L674" s="56" t="s">
        <v>491</v>
      </c>
      <c r="M674" s="56" t="s">
        <v>496</v>
      </c>
      <c r="N674" s="56" t="s">
        <v>277</v>
      </c>
      <c r="O674" s="56" t="s">
        <v>277</v>
      </c>
      <c r="P674" s="39">
        <v>1985003</v>
      </c>
      <c r="Q674" s="55">
        <v>19850.03</v>
      </c>
      <c r="R674" t="str">
        <f t="shared" si="16"/>
        <v>201712</v>
      </c>
      <c r="S674" s="14">
        <f>Q674</f>
        <v>19850.03</v>
      </c>
    </row>
    <row r="675" spans="1:19">
      <c r="A675" s="56" t="s">
        <v>268</v>
      </c>
      <c r="B675" s="56" t="s">
        <v>269</v>
      </c>
      <c r="C675" s="56" t="s">
        <v>270</v>
      </c>
      <c r="D675" s="56" t="s">
        <v>271</v>
      </c>
      <c r="E675" s="56" t="s">
        <v>271</v>
      </c>
      <c r="F675" s="56" t="s">
        <v>272</v>
      </c>
      <c r="G675" s="56" t="s">
        <v>273</v>
      </c>
      <c r="H675" s="56" t="s">
        <v>423</v>
      </c>
      <c r="I675" s="56" t="s">
        <v>492</v>
      </c>
      <c r="J675" s="56" t="s">
        <v>276</v>
      </c>
      <c r="K675" s="56" t="s">
        <v>277</v>
      </c>
      <c r="L675" s="56" t="s">
        <v>492</v>
      </c>
      <c r="M675" s="56" t="s">
        <v>496</v>
      </c>
      <c r="N675" s="56" t="s">
        <v>279</v>
      </c>
      <c r="O675" s="56" t="s">
        <v>277</v>
      </c>
      <c r="P675" s="39">
        <v>1857797</v>
      </c>
      <c r="Q675" s="55">
        <v>-18577.97</v>
      </c>
      <c r="R675" t="str">
        <f t="shared" si="16"/>
        <v>201712</v>
      </c>
      <c r="S675" s="14">
        <f>-Q675</f>
        <v>18577.97</v>
      </c>
    </row>
    <row r="676" spans="1:19">
      <c r="A676" s="56" t="s">
        <v>268</v>
      </c>
      <c r="B676" s="56" t="s">
        <v>269</v>
      </c>
      <c r="C676" s="56" t="s">
        <v>270</v>
      </c>
      <c r="D676" s="56" t="s">
        <v>271</v>
      </c>
      <c r="E676" s="56" t="s">
        <v>271</v>
      </c>
      <c r="F676" s="56" t="s">
        <v>272</v>
      </c>
      <c r="G676" s="56" t="s">
        <v>273</v>
      </c>
      <c r="H676" s="56" t="s">
        <v>423</v>
      </c>
      <c r="I676" s="56" t="s">
        <v>493</v>
      </c>
      <c r="J676" s="56" t="s">
        <v>276</v>
      </c>
      <c r="K676" s="56" t="s">
        <v>277</v>
      </c>
      <c r="L676" s="56" t="s">
        <v>493</v>
      </c>
      <c r="M676" s="56" t="s">
        <v>496</v>
      </c>
      <c r="N676" s="56" t="s">
        <v>279</v>
      </c>
      <c r="O676" s="56" t="s">
        <v>277</v>
      </c>
      <c r="P676" s="39">
        <v>251933</v>
      </c>
      <c r="Q676" s="55">
        <v>-2519.33</v>
      </c>
      <c r="R676" t="str">
        <f t="shared" si="16"/>
        <v>201712</v>
      </c>
      <c r="S676" s="14">
        <f>-Q676</f>
        <v>2519.33</v>
      </c>
    </row>
    <row r="677" spans="1:19">
      <c r="A677" s="56" t="s">
        <v>268</v>
      </c>
      <c r="B677" s="56" t="s">
        <v>269</v>
      </c>
      <c r="C677" s="56" t="s">
        <v>270</v>
      </c>
      <c r="D677" s="56" t="s">
        <v>271</v>
      </c>
      <c r="E677" s="56" t="s">
        <v>271</v>
      </c>
      <c r="F677" s="56" t="s">
        <v>272</v>
      </c>
      <c r="G677" s="56" t="s">
        <v>273</v>
      </c>
      <c r="H677" s="56" t="s">
        <v>423</v>
      </c>
      <c r="I677" s="56" t="s">
        <v>493</v>
      </c>
      <c r="J677" s="56" t="s">
        <v>276</v>
      </c>
      <c r="K677" s="56" t="s">
        <v>277</v>
      </c>
      <c r="L677" s="56" t="s">
        <v>493</v>
      </c>
      <c r="M677" s="56" t="s">
        <v>496</v>
      </c>
      <c r="N677" s="56" t="s">
        <v>277</v>
      </c>
      <c r="O677" s="56" t="s">
        <v>277</v>
      </c>
      <c r="P677" s="39">
        <v>24500000</v>
      </c>
      <c r="Q677" s="52">
        <v>245000</v>
      </c>
      <c r="R677" t="str">
        <f t="shared" si="16"/>
        <v>201712</v>
      </c>
      <c r="S677" s="14">
        <f>Q677</f>
        <v>245000</v>
      </c>
    </row>
    <row r="678" spans="1:19">
      <c r="A678" s="56" t="s">
        <v>268</v>
      </c>
      <c r="B678" s="56" t="s">
        <v>269</v>
      </c>
      <c r="C678" s="56" t="s">
        <v>270</v>
      </c>
      <c r="D678" s="56" t="s">
        <v>271</v>
      </c>
      <c r="E678" s="56" t="s">
        <v>271</v>
      </c>
      <c r="F678" s="56" t="s">
        <v>272</v>
      </c>
      <c r="G678" s="56" t="s">
        <v>273</v>
      </c>
      <c r="H678" s="56" t="s">
        <v>423</v>
      </c>
      <c r="I678" s="56" t="s">
        <v>493</v>
      </c>
      <c r="J678" s="56" t="s">
        <v>276</v>
      </c>
      <c r="K678" s="56" t="s">
        <v>277</v>
      </c>
      <c r="L678" s="56" t="s">
        <v>493</v>
      </c>
      <c r="M678" s="56" t="s">
        <v>496</v>
      </c>
      <c r="N678" s="56" t="s">
        <v>277</v>
      </c>
      <c r="O678" s="56" t="s">
        <v>277</v>
      </c>
      <c r="P678" s="39">
        <v>45500000</v>
      </c>
      <c r="Q678" s="52">
        <v>455000</v>
      </c>
      <c r="R678" t="str">
        <f t="shared" si="16"/>
        <v>201712</v>
      </c>
      <c r="S678" s="14">
        <f>Q678</f>
        <v>455000</v>
      </c>
    </row>
    <row r="679" spans="1:19">
      <c r="A679" s="56" t="s">
        <v>268</v>
      </c>
      <c r="B679" s="56" t="s">
        <v>269</v>
      </c>
      <c r="C679" s="56" t="s">
        <v>270</v>
      </c>
      <c r="D679" s="56" t="s">
        <v>271</v>
      </c>
      <c r="E679" s="56" t="s">
        <v>271</v>
      </c>
      <c r="F679" s="56" t="s">
        <v>272</v>
      </c>
      <c r="G679" s="56" t="s">
        <v>273</v>
      </c>
      <c r="H679" s="56" t="s">
        <v>423</v>
      </c>
      <c r="I679" s="56" t="s">
        <v>493</v>
      </c>
      <c r="J679" s="56" t="s">
        <v>276</v>
      </c>
      <c r="K679" s="56" t="s">
        <v>277</v>
      </c>
      <c r="L679" s="56" t="s">
        <v>493</v>
      </c>
      <c r="M679" s="56" t="s">
        <v>496</v>
      </c>
      <c r="N679" s="56" t="s">
        <v>279</v>
      </c>
      <c r="O679" s="56" t="s">
        <v>277</v>
      </c>
      <c r="P679" s="39">
        <v>45576781</v>
      </c>
      <c r="Q679" s="52">
        <v>-455767.81</v>
      </c>
      <c r="R679" t="str">
        <f t="shared" si="16"/>
        <v>201712</v>
      </c>
      <c r="S679" s="14">
        <f>-Q679</f>
        <v>455767.81</v>
      </c>
    </row>
    <row r="680" spans="1:19">
      <c r="A680" s="56" t="s">
        <v>268</v>
      </c>
      <c r="B680" s="56" t="s">
        <v>269</v>
      </c>
      <c r="C680" s="56" t="s">
        <v>270</v>
      </c>
      <c r="D680" s="56" t="s">
        <v>271</v>
      </c>
      <c r="E680" s="56" t="s">
        <v>271</v>
      </c>
      <c r="F680" s="56" t="s">
        <v>272</v>
      </c>
      <c r="G680" s="56" t="s">
        <v>273</v>
      </c>
      <c r="H680" s="56" t="s">
        <v>423</v>
      </c>
      <c r="I680" s="56" t="s">
        <v>494</v>
      </c>
      <c r="J680" s="56" t="s">
        <v>276</v>
      </c>
      <c r="K680" s="56" t="s">
        <v>277</v>
      </c>
      <c r="L680" s="56" t="s">
        <v>494</v>
      </c>
      <c r="M680" s="56" t="s">
        <v>496</v>
      </c>
      <c r="N680" s="56" t="s">
        <v>277</v>
      </c>
      <c r="O680" s="56" t="s">
        <v>277</v>
      </c>
      <c r="P680" s="39">
        <v>836972</v>
      </c>
      <c r="Q680" s="55">
        <v>8369.7199999999993</v>
      </c>
      <c r="R680" t="str">
        <f t="shared" si="16"/>
        <v>201712</v>
      </c>
      <c r="S680" s="14">
        <f>Q680</f>
        <v>8369.7199999999993</v>
      </c>
    </row>
    <row r="681" spans="1:19">
      <c r="A681" s="56" t="s">
        <v>268</v>
      </c>
      <c r="B681" s="56" t="s">
        <v>269</v>
      </c>
      <c r="C681" s="56" t="s">
        <v>270</v>
      </c>
      <c r="D681" s="56" t="s">
        <v>271</v>
      </c>
      <c r="E681" s="56" t="s">
        <v>271</v>
      </c>
      <c r="F681" s="56" t="s">
        <v>272</v>
      </c>
      <c r="G681" s="56" t="s">
        <v>273</v>
      </c>
      <c r="H681" s="56" t="s">
        <v>423</v>
      </c>
      <c r="I681" s="56" t="s">
        <v>494</v>
      </c>
      <c r="J681" s="56" t="s">
        <v>276</v>
      </c>
      <c r="K681" s="56" t="s">
        <v>277</v>
      </c>
      <c r="L681" s="56" t="s">
        <v>494</v>
      </c>
      <c r="M681" s="56" t="s">
        <v>496</v>
      </c>
      <c r="N681" s="56" t="s">
        <v>277</v>
      </c>
      <c r="O681" s="56" t="s">
        <v>277</v>
      </c>
      <c r="P681" s="39">
        <v>76246</v>
      </c>
      <c r="Q681" s="55">
        <v>762.46</v>
      </c>
      <c r="R681" t="str">
        <f t="shared" si="16"/>
        <v>201712</v>
      </c>
      <c r="S681" s="14">
        <f>Q681</f>
        <v>762.46</v>
      </c>
    </row>
    <row r="682" spans="1:19">
      <c r="A682" s="56" t="s">
        <v>268</v>
      </c>
      <c r="B682" s="56" t="s">
        <v>269</v>
      </c>
      <c r="C682" s="56" t="s">
        <v>270</v>
      </c>
      <c r="D682" s="56" t="s">
        <v>271</v>
      </c>
      <c r="E682" s="56" t="s">
        <v>271</v>
      </c>
      <c r="F682" s="56" t="s">
        <v>272</v>
      </c>
      <c r="G682" s="56" t="s">
        <v>273</v>
      </c>
      <c r="H682" s="56" t="s">
        <v>423</v>
      </c>
      <c r="I682" s="56" t="s">
        <v>494</v>
      </c>
      <c r="J682" s="56" t="s">
        <v>276</v>
      </c>
      <c r="K682" s="56" t="s">
        <v>277</v>
      </c>
      <c r="L682" s="56" t="s">
        <v>494</v>
      </c>
      <c r="M682" s="56" t="s">
        <v>496</v>
      </c>
      <c r="N682" s="56" t="s">
        <v>277</v>
      </c>
      <c r="O682" s="56" t="s">
        <v>277</v>
      </c>
      <c r="P682" s="39">
        <v>234283</v>
      </c>
      <c r="Q682" s="55">
        <v>2342.83</v>
      </c>
      <c r="R682" t="str">
        <f t="shared" si="16"/>
        <v>201712</v>
      </c>
      <c r="S682" s="14">
        <f>Q682</f>
        <v>2342.83</v>
      </c>
    </row>
    <row r="683" spans="1:19">
      <c r="A683" s="56" t="s">
        <v>268</v>
      </c>
      <c r="B683" s="56" t="s">
        <v>269</v>
      </c>
      <c r="C683" s="56" t="s">
        <v>270</v>
      </c>
      <c r="D683" s="56" t="s">
        <v>271</v>
      </c>
      <c r="E683" s="56" t="s">
        <v>271</v>
      </c>
      <c r="F683" s="56" t="s">
        <v>272</v>
      </c>
      <c r="G683" s="56" t="s">
        <v>273</v>
      </c>
      <c r="H683" s="56" t="s">
        <v>423</v>
      </c>
      <c r="I683" s="56" t="s">
        <v>494</v>
      </c>
      <c r="J683" s="56" t="s">
        <v>276</v>
      </c>
      <c r="K683" s="56" t="s">
        <v>277</v>
      </c>
      <c r="L683" s="56" t="s">
        <v>494</v>
      </c>
      <c r="M683" s="56" t="s">
        <v>496</v>
      </c>
      <c r="N683" s="56" t="s">
        <v>279</v>
      </c>
      <c r="O683" s="56" t="s">
        <v>277</v>
      </c>
      <c r="P683" s="39">
        <v>19604313</v>
      </c>
      <c r="Q683" s="52">
        <v>-196043.13</v>
      </c>
      <c r="R683" t="str">
        <f t="shared" si="16"/>
        <v>201712</v>
      </c>
      <c r="S683" s="14">
        <f>-Q683</f>
        <v>196043.13</v>
      </c>
    </row>
    <row r="684" spans="1:19">
      <c r="A684" s="56" t="s">
        <v>268</v>
      </c>
      <c r="B684" s="56" t="s">
        <v>269</v>
      </c>
      <c r="C684" s="56" t="s">
        <v>270</v>
      </c>
      <c r="D684" s="56" t="s">
        <v>271</v>
      </c>
      <c r="E684" s="56" t="s">
        <v>271</v>
      </c>
      <c r="F684" s="56" t="s">
        <v>272</v>
      </c>
      <c r="G684" s="56" t="s">
        <v>273</v>
      </c>
      <c r="H684" s="56" t="s">
        <v>423</v>
      </c>
      <c r="I684" s="56" t="s">
        <v>494</v>
      </c>
      <c r="J684" s="56" t="s">
        <v>276</v>
      </c>
      <c r="K684" s="56" t="s">
        <v>277</v>
      </c>
      <c r="L684" s="56" t="s">
        <v>494</v>
      </c>
      <c r="M684" s="56" t="s">
        <v>496</v>
      </c>
      <c r="N684" s="56" t="s">
        <v>279</v>
      </c>
      <c r="O684" s="56" t="s">
        <v>277</v>
      </c>
      <c r="P684" s="39">
        <v>29542858</v>
      </c>
      <c r="Q684" s="52">
        <v>-295428.58</v>
      </c>
      <c r="R684" t="str">
        <f t="shared" si="16"/>
        <v>201712</v>
      </c>
      <c r="S684" s="14">
        <f>-Q684</f>
        <v>295428.58</v>
      </c>
    </row>
    <row r="685" spans="1:19">
      <c r="A685" s="56" t="s">
        <v>268</v>
      </c>
      <c r="B685" s="56" t="s">
        <v>269</v>
      </c>
      <c r="C685" s="56" t="s">
        <v>270</v>
      </c>
      <c r="D685" s="56" t="s">
        <v>271</v>
      </c>
      <c r="E685" s="56" t="s">
        <v>271</v>
      </c>
      <c r="F685" s="56" t="s">
        <v>272</v>
      </c>
      <c r="G685" s="56" t="s">
        <v>273</v>
      </c>
      <c r="H685" s="56" t="s">
        <v>274</v>
      </c>
      <c r="I685" s="56" t="s">
        <v>462</v>
      </c>
      <c r="J685" s="56" t="s">
        <v>276</v>
      </c>
      <c r="K685" s="56" t="s">
        <v>277</v>
      </c>
      <c r="L685" s="56" t="s">
        <v>462</v>
      </c>
      <c r="M685" s="56" t="s">
        <v>499</v>
      </c>
      <c r="N685" s="56" t="s">
        <v>277</v>
      </c>
      <c r="O685" s="56" t="s">
        <v>277</v>
      </c>
      <c r="P685" s="39">
        <v>50010306</v>
      </c>
      <c r="Q685" s="58"/>
      <c r="R685" t="str">
        <f t="shared" si="16"/>
        <v>201710</v>
      </c>
      <c r="S685" s="14">
        <f>Q685</f>
        <v>0</v>
      </c>
    </row>
    <row r="686" spans="1:19">
      <c r="A686" s="56" t="s">
        <v>268</v>
      </c>
      <c r="B686" s="56" t="s">
        <v>269</v>
      </c>
      <c r="C686" s="56" t="s">
        <v>270</v>
      </c>
      <c r="D686" s="56" t="s">
        <v>271</v>
      </c>
      <c r="E686" s="56" t="s">
        <v>271</v>
      </c>
      <c r="F686" s="56" t="s">
        <v>272</v>
      </c>
      <c r="G686" s="56" t="s">
        <v>273</v>
      </c>
      <c r="H686" s="56" t="s">
        <v>274</v>
      </c>
      <c r="I686" s="56" t="s">
        <v>463</v>
      </c>
      <c r="J686" s="56" t="s">
        <v>276</v>
      </c>
      <c r="K686" s="56" t="s">
        <v>277</v>
      </c>
      <c r="L686" s="56" t="s">
        <v>463</v>
      </c>
      <c r="M686" s="56" t="s">
        <v>499</v>
      </c>
      <c r="N686" s="56" t="s">
        <v>277</v>
      </c>
      <c r="O686" s="56" t="s">
        <v>277</v>
      </c>
      <c r="P686" s="39">
        <v>50028</v>
      </c>
      <c r="Q686" s="55">
        <v>500.28</v>
      </c>
      <c r="R686" t="str">
        <f t="shared" si="16"/>
        <v>201710</v>
      </c>
      <c r="S686" s="14">
        <f>Q686</f>
        <v>500.28</v>
      </c>
    </row>
    <row r="687" spans="1:19">
      <c r="A687" s="56" t="s">
        <v>268</v>
      </c>
      <c r="B687" s="56" t="s">
        <v>269</v>
      </c>
      <c r="C687" s="56" t="s">
        <v>270</v>
      </c>
      <c r="D687" s="56" t="s">
        <v>271</v>
      </c>
      <c r="E687" s="56" t="s">
        <v>271</v>
      </c>
      <c r="F687" s="56" t="s">
        <v>272</v>
      </c>
      <c r="G687" s="56" t="s">
        <v>273</v>
      </c>
      <c r="H687" s="56" t="s">
        <v>274</v>
      </c>
      <c r="I687" s="56" t="s">
        <v>463</v>
      </c>
      <c r="J687" s="56" t="s">
        <v>276</v>
      </c>
      <c r="K687" s="56" t="s">
        <v>277</v>
      </c>
      <c r="L687" s="56" t="s">
        <v>463</v>
      </c>
      <c r="M687" s="56" t="s">
        <v>499</v>
      </c>
      <c r="N687" s="56" t="s">
        <v>279</v>
      </c>
      <c r="O687" s="56" t="s">
        <v>277</v>
      </c>
      <c r="P687" s="39">
        <v>109973</v>
      </c>
      <c r="Q687" s="55">
        <v>-1099.73</v>
      </c>
      <c r="R687" t="str">
        <f t="shared" si="16"/>
        <v>201710</v>
      </c>
      <c r="S687" s="14">
        <f>-Q687</f>
        <v>1099.73</v>
      </c>
    </row>
    <row r="688" spans="1:19">
      <c r="A688" s="56" t="s">
        <v>268</v>
      </c>
      <c r="B688" s="56" t="s">
        <v>269</v>
      </c>
      <c r="C688" s="56" t="s">
        <v>270</v>
      </c>
      <c r="D688" s="56" t="s">
        <v>271</v>
      </c>
      <c r="E688" s="56" t="s">
        <v>271</v>
      </c>
      <c r="F688" s="56" t="s">
        <v>272</v>
      </c>
      <c r="G688" s="56" t="s">
        <v>273</v>
      </c>
      <c r="H688" s="56" t="s">
        <v>274</v>
      </c>
      <c r="I688" s="56" t="s">
        <v>464</v>
      </c>
      <c r="J688" s="56" t="s">
        <v>276</v>
      </c>
      <c r="K688" s="56" t="s">
        <v>277</v>
      </c>
      <c r="L688" s="56" t="s">
        <v>464</v>
      </c>
      <c r="M688" s="56" t="s">
        <v>499</v>
      </c>
      <c r="N688" s="56" t="s">
        <v>277</v>
      </c>
      <c r="O688" s="56" t="s">
        <v>277</v>
      </c>
      <c r="P688" s="39">
        <v>163528</v>
      </c>
      <c r="Q688" s="55">
        <v>1635.28</v>
      </c>
      <c r="R688" t="str">
        <f t="shared" si="16"/>
        <v>201711</v>
      </c>
      <c r="S688" s="14">
        <f>Q688</f>
        <v>1635.28</v>
      </c>
    </row>
    <row r="689" spans="1:19">
      <c r="A689" s="56" t="s">
        <v>268</v>
      </c>
      <c r="B689" s="56" t="s">
        <v>269</v>
      </c>
      <c r="C689" s="56" t="s">
        <v>270</v>
      </c>
      <c r="D689" s="56" t="s">
        <v>271</v>
      </c>
      <c r="E689" s="56" t="s">
        <v>271</v>
      </c>
      <c r="F689" s="56" t="s">
        <v>272</v>
      </c>
      <c r="G689" s="56" t="s">
        <v>273</v>
      </c>
      <c r="H689" s="56" t="s">
        <v>274</v>
      </c>
      <c r="I689" s="56" t="s">
        <v>466</v>
      </c>
      <c r="J689" s="56" t="s">
        <v>276</v>
      </c>
      <c r="K689" s="56" t="s">
        <v>277</v>
      </c>
      <c r="L689" s="56" t="s">
        <v>466</v>
      </c>
      <c r="M689" s="56" t="s">
        <v>499</v>
      </c>
      <c r="N689" s="56" t="s">
        <v>279</v>
      </c>
      <c r="O689" s="56" t="s">
        <v>277</v>
      </c>
      <c r="P689" s="39">
        <v>133472</v>
      </c>
      <c r="Q689" s="55">
        <v>-1334.72</v>
      </c>
      <c r="R689" t="str">
        <f t="shared" si="16"/>
        <v>201711</v>
      </c>
      <c r="S689" s="14">
        <f>-Q689</f>
        <v>1334.72</v>
      </c>
    </row>
    <row r="690" spans="1:19">
      <c r="A690" s="56" t="s">
        <v>268</v>
      </c>
      <c r="B690" s="56" t="s">
        <v>269</v>
      </c>
      <c r="C690" s="56" t="s">
        <v>270</v>
      </c>
      <c r="D690" s="56" t="s">
        <v>271</v>
      </c>
      <c r="E690" s="56" t="s">
        <v>271</v>
      </c>
      <c r="F690" s="56" t="s">
        <v>272</v>
      </c>
      <c r="G690" s="56" t="s">
        <v>273</v>
      </c>
      <c r="H690" s="56" t="s">
        <v>274</v>
      </c>
      <c r="I690" s="56" t="s">
        <v>466</v>
      </c>
      <c r="J690" s="56" t="s">
        <v>276</v>
      </c>
      <c r="K690" s="56" t="s">
        <v>277</v>
      </c>
      <c r="L690" s="56" t="s">
        <v>466</v>
      </c>
      <c r="M690" s="56" t="s">
        <v>499</v>
      </c>
      <c r="N690" s="56" t="s">
        <v>279</v>
      </c>
      <c r="O690" s="56" t="s">
        <v>277</v>
      </c>
      <c r="P690" s="39">
        <v>37361</v>
      </c>
      <c r="Q690" s="55">
        <v>-373.61</v>
      </c>
      <c r="R690" t="str">
        <f t="shared" si="16"/>
        <v>201711</v>
      </c>
      <c r="S690" s="14">
        <f>-Q690</f>
        <v>373.61</v>
      </c>
    </row>
    <row r="691" spans="1:19">
      <c r="A691" s="56" t="s">
        <v>268</v>
      </c>
      <c r="B691" s="56" t="s">
        <v>269</v>
      </c>
      <c r="C691" s="56" t="s">
        <v>270</v>
      </c>
      <c r="D691" s="56" t="s">
        <v>271</v>
      </c>
      <c r="E691" s="56" t="s">
        <v>271</v>
      </c>
      <c r="F691" s="56" t="s">
        <v>272</v>
      </c>
      <c r="G691" s="56" t="s">
        <v>273</v>
      </c>
      <c r="H691" s="56" t="s">
        <v>274</v>
      </c>
      <c r="I691" s="56" t="s">
        <v>469</v>
      </c>
      <c r="J691" s="56" t="s">
        <v>276</v>
      </c>
      <c r="K691" s="56" t="s">
        <v>277</v>
      </c>
      <c r="L691" s="56" t="s">
        <v>469</v>
      </c>
      <c r="M691" s="56" t="s">
        <v>499</v>
      </c>
      <c r="N691" s="56" t="s">
        <v>279</v>
      </c>
      <c r="O691" s="56" t="s">
        <v>277</v>
      </c>
      <c r="P691" s="39">
        <v>96972</v>
      </c>
      <c r="Q691" s="55">
        <v>-969.72</v>
      </c>
      <c r="R691" t="str">
        <f t="shared" si="16"/>
        <v>201711</v>
      </c>
      <c r="S691" s="14">
        <f>-Q691</f>
        <v>969.72</v>
      </c>
    </row>
    <row r="692" spans="1:19">
      <c r="A692" s="56" t="s">
        <v>268</v>
      </c>
      <c r="B692" s="56" t="s">
        <v>269</v>
      </c>
      <c r="C692" s="56" t="s">
        <v>270</v>
      </c>
      <c r="D692" s="56" t="s">
        <v>271</v>
      </c>
      <c r="E692" s="56" t="s">
        <v>271</v>
      </c>
      <c r="F692" s="56" t="s">
        <v>272</v>
      </c>
      <c r="G692" s="56" t="s">
        <v>273</v>
      </c>
      <c r="H692" s="56" t="s">
        <v>274</v>
      </c>
      <c r="I692" s="56" t="s">
        <v>471</v>
      </c>
      <c r="J692" s="56" t="s">
        <v>276</v>
      </c>
      <c r="K692" s="56" t="s">
        <v>277</v>
      </c>
      <c r="L692" s="56" t="s">
        <v>471</v>
      </c>
      <c r="M692" s="56" t="s">
        <v>499</v>
      </c>
      <c r="N692" s="56" t="s">
        <v>279</v>
      </c>
      <c r="O692" s="56" t="s">
        <v>277</v>
      </c>
      <c r="P692" s="39">
        <v>112</v>
      </c>
      <c r="Q692" s="55">
        <v>-1.1200000000000001</v>
      </c>
      <c r="R692" t="str">
        <f t="shared" si="16"/>
        <v>201711</v>
      </c>
      <c r="S692" s="14">
        <f>-Q692</f>
        <v>1.1200000000000001</v>
      </c>
    </row>
    <row r="693" spans="1:19">
      <c r="A693" s="56" t="s">
        <v>268</v>
      </c>
      <c r="B693" s="56" t="s">
        <v>269</v>
      </c>
      <c r="C693" s="56" t="s">
        <v>270</v>
      </c>
      <c r="D693" s="56" t="s">
        <v>271</v>
      </c>
      <c r="E693" s="56" t="s">
        <v>271</v>
      </c>
      <c r="F693" s="56" t="s">
        <v>272</v>
      </c>
      <c r="G693" s="56" t="s">
        <v>273</v>
      </c>
      <c r="H693" s="56" t="s">
        <v>274</v>
      </c>
      <c r="I693" s="56" t="s">
        <v>473</v>
      </c>
      <c r="J693" s="56" t="s">
        <v>276</v>
      </c>
      <c r="K693" s="56" t="s">
        <v>277</v>
      </c>
      <c r="L693" s="56" t="s">
        <v>473</v>
      </c>
      <c r="M693" s="56" t="s">
        <v>499</v>
      </c>
      <c r="N693" s="56" t="s">
        <v>279</v>
      </c>
      <c r="O693" s="56" t="s">
        <v>277</v>
      </c>
      <c r="P693" s="39">
        <v>75472</v>
      </c>
      <c r="Q693" s="55">
        <v>-754.72</v>
      </c>
      <c r="R693" t="str">
        <f t="shared" si="16"/>
        <v>201711</v>
      </c>
      <c r="S693" s="14">
        <f>-Q693</f>
        <v>754.72</v>
      </c>
    </row>
    <row r="694" spans="1:19">
      <c r="A694" s="56" t="s">
        <v>268</v>
      </c>
      <c r="B694" s="56" t="s">
        <v>269</v>
      </c>
      <c r="C694" s="56" t="s">
        <v>270</v>
      </c>
      <c r="D694" s="56" t="s">
        <v>271</v>
      </c>
      <c r="E694" s="56" t="s">
        <v>271</v>
      </c>
      <c r="F694" s="56" t="s">
        <v>272</v>
      </c>
      <c r="G694" s="56" t="s">
        <v>273</v>
      </c>
      <c r="H694" s="56" t="s">
        <v>274</v>
      </c>
      <c r="I694" s="56" t="s">
        <v>474</v>
      </c>
      <c r="J694" s="56" t="s">
        <v>276</v>
      </c>
      <c r="K694" s="56" t="s">
        <v>277</v>
      </c>
      <c r="L694" s="56" t="s">
        <v>474</v>
      </c>
      <c r="M694" s="56" t="s">
        <v>499</v>
      </c>
      <c r="N694" s="56" t="s">
        <v>277</v>
      </c>
      <c r="O694" s="56" t="s">
        <v>277</v>
      </c>
      <c r="P694" s="39">
        <v>19027</v>
      </c>
      <c r="Q694" s="55">
        <v>190.27</v>
      </c>
      <c r="R694" t="str">
        <f t="shared" si="16"/>
        <v>201711</v>
      </c>
      <c r="S694" s="14">
        <f>Q694</f>
        <v>190.27</v>
      </c>
    </row>
    <row r="695" spans="1:19">
      <c r="A695" s="56" t="s">
        <v>268</v>
      </c>
      <c r="B695" s="56" t="s">
        <v>269</v>
      </c>
      <c r="C695" s="56" t="s">
        <v>270</v>
      </c>
      <c r="D695" s="56" t="s">
        <v>271</v>
      </c>
      <c r="E695" s="56" t="s">
        <v>271</v>
      </c>
      <c r="F695" s="56" t="s">
        <v>272</v>
      </c>
      <c r="G695" s="56" t="s">
        <v>273</v>
      </c>
      <c r="H695" s="56" t="s">
        <v>423</v>
      </c>
      <c r="I695" s="56" t="s">
        <v>475</v>
      </c>
      <c r="J695" s="56" t="s">
        <v>276</v>
      </c>
      <c r="K695" s="56" t="s">
        <v>277</v>
      </c>
      <c r="L695" s="56" t="s">
        <v>475</v>
      </c>
      <c r="M695" s="56" t="s">
        <v>499</v>
      </c>
      <c r="N695" s="56" t="s">
        <v>277</v>
      </c>
      <c r="O695" s="56" t="s">
        <v>277</v>
      </c>
      <c r="P695" s="39">
        <v>21528</v>
      </c>
      <c r="Q695" s="55">
        <v>215.28</v>
      </c>
      <c r="R695" t="str">
        <f t="shared" si="16"/>
        <v>201711</v>
      </c>
      <c r="S695" s="14">
        <f>Q695</f>
        <v>215.28</v>
      </c>
    </row>
    <row r="696" spans="1:19">
      <c r="A696" s="56" t="s">
        <v>268</v>
      </c>
      <c r="B696" s="56" t="s">
        <v>269</v>
      </c>
      <c r="C696" s="56" t="s">
        <v>270</v>
      </c>
      <c r="D696" s="56" t="s">
        <v>271</v>
      </c>
      <c r="E696" s="56" t="s">
        <v>271</v>
      </c>
      <c r="F696" s="56" t="s">
        <v>272</v>
      </c>
      <c r="G696" s="56" t="s">
        <v>273</v>
      </c>
      <c r="H696" s="56" t="s">
        <v>423</v>
      </c>
      <c r="I696" s="56" t="s">
        <v>476</v>
      </c>
      <c r="J696" s="56" t="s">
        <v>276</v>
      </c>
      <c r="K696" s="56" t="s">
        <v>277</v>
      </c>
      <c r="L696" s="56" t="s">
        <v>476</v>
      </c>
      <c r="M696" s="56" t="s">
        <v>499</v>
      </c>
      <c r="N696" s="56" t="s">
        <v>279</v>
      </c>
      <c r="O696" s="56" t="s">
        <v>277</v>
      </c>
      <c r="P696" s="39">
        <v>85111</v>
      </c>
      <c r="Q696" s="55">
        <v>-851.11</v>
      </c>
      <c r="R696" t="str">
        <f t="shared" si="16"/>
        <v>201711</v>
      </c>
      <c r="S696" s="14">
        <f>-Q696</f>
        <v>851.11</v>
      </c>
    </row>
    <row r="697" spans="1:19">
      <c r="A697" s="56" t="s">
        <v>268</v>
      </c>
      <c r="B697" s="56" t="s">
        <v>269</v>
      </c>
      <c r="C697" s="56" t="s">
        <v>270</v>
      </c>
      <c r="D697" s="56" t="s">
        <v>271</v>
      </c>
      <c r="E697" s="56" t="s">
        <v>271</v>
      </c>
      <c r="F697" s="56" t="s">
        <v>272</v>
      </c>
      <c r="G697" s="56" t="s">
        <v>273</v>
      </c>
      <c r="H697" s="56" t="s">
        <v>423</v>
      </c>
      <c r="I697" s="56" t="s">
        <v>477</v>
      </c>
      <c r="J697" s="56" t="s">
        <v>276</v>
      </c>
      <c r="K697" s="56" t="s">
        <v>277</v>
      </c>
      <c r="L697" s="56" t="s">
        <v>477</v>
      </c>
      <c r="M697" s="56" t="s">
        <v>499</v>
      </c>
      <c r="N697" s="56" t="s">
        <v>277</v>
      </c>
      <c r="O697" s="56" t="s">
        <v>277</v>
      </c>
      <c r="P697" s="39">
        <v>353279</v>
      </c>
      <c r="Q697" s="55">
        <v>3532.79</v>
      </c>
      <c r="R697" t="str">
        <f t="shared" si="16"/>
        <v>201711</v>
      </c>
      <c r="S697" s="14">
        <f>Q697</f>
        <v>3532.79</v>
      </c>
    </row>
    <row r="698" spans="1:19">
      <c r="A698" s="56" t="s">
        <v>268</v>
      </c>
      <c r="B698" s="56" t="s">
        <v>269</v>
      </c>
      <c r="C698" s="56" t="s">
        <v>270</v>
      </c>
      <c r="D698" s="56" t="s">
        <v>271</v>
      </c>
      <c r="E698" s="56" t="s">
        <v>271</v>
      </c>
      <c r="F698" s="56" t="s">
        <v>272</v>
      </c>
      <c r="G698" s="56" t="s">
        <v>273</v>
      </c>
      <c r="H698" s="56" t="s">
        <v>423</v>
      </c>
      <c r="I698" s="56" t="s">
        <v>477</v>
      </c>
      <c r="J698" s="56" t="s">
        <v>276</v>
      </c>
      <c r="K698" s="56" t="s">
        <v>277</v>
      </c>
      <c r="L698" s="56" t="s">
        <v>477</v>
      </c>
      <c r="M698" s="56" t="s">
        <v>499</v>
      </c>
      <c r="N698" s="56" t="s">
        <v>279</v>
      </c>
      <c r="O698" s="56" t="s">
        <v>277</v>
      </c>
      <c r="P698" s="39">
        <v>38972</v>
      </c>
      <c r="Q698" s="55">
        <v>-389.72</v>
      </c>
      <c r="R698" t="str">
        <f t="shared" si="16"/>
        <v>201711</v>
      </c>
      <c r="S698" s="14">
        <f>-Q698</f>
        <v>389.72</v>
      </c>
    </row>
    <row r="699" spans="1:19">
      <c r="A699" s="56" t="s">
        <v>268</v>
      </c>
      <c r="B699" s="56" t="s">
        <v>269</v>
      </c>
      <c r="C699" s="56" t="s">
        <v>270</v>
      </c>
      <c r="D699" s="56" t="s">
        <v>271</v>
      </c>
      <c r="E699" s="56" t="s">
        <v>271</v>
      </c>
      <c r="F699" s="56" t="s">
        <v>272</v>
      </c>
      <c r="G699" s="56" t="s">
        <v>273</v>
      </c>
      <c r="H699" s="56" t="s">
        <v>423</v>
      </c>
      <c r="I699" s="56" t="s">
        <v>478</v>
      </c>
      <c r="J699" s="56" t="s">
        <v>276</v>
      </c>
      <c r="K699" s="56" t="s">
        <v>277</v>
      </c>
      <c r="L699" s="56" t="s">
        <v>478</v>
      </c>
      <c r="M699" s="56" t="s">
        <v>499</v>
      </c>
      <c r="N699" s="56" t="s">
        <v>277</v>
      </c>
      <c r="O699" s="56" t="s">
        <v>277</v>
      </c>
      <c r="P699" s="39">
        <v>3528</v>
      </c>
      <c r="Q699" s="55">
        <v>35.28</v>
      </c>
      <c r="R699" t="str">
        <f t="shared" si="16"/>
        <v>201712</v>
      </c>
      <c r="S699" s="14">
        <f>Q699</f>
        <v>35.28</v>
      </c>
    </row>
    <row r="700" spans="1:19">
      <c r="A700" s="56" t="s">
        <v>268</v>
      </c>
      <c r="B700" s="56" t="s">
        <v>269</v>
      </c>
      <c r="C700" s="56" t="s">
        <v>270</v>
      </c>
      <c r="D700" s="56" t="s">
        <v>271</v>
      </c>
      <c r="E700" s="56" t="s">
        <v>271</v>
      </c>
      <c r="F700" s="56" t="s">
        <v>272</v>
      </c>
      <c r="G700" s="56" t="s">
        <v>273</v>
      </c>
      <c r="H700" s="56" t="s">
        <v>423</v>
      </c>
      <c r="I700" s="56" t="s">
        <v>479</v>
      </c>
      <c r="J700" s="56" t="s">
        <v>276</v>
      </c>
      <c r="K700" s="56" t="s">
        <v>277</v>
      </c>
      <c r="L700" s="56" t="s">
        <v>479</v>
      </c>
      <c r="M700" s="56" t="s">
        <v>499</v>
      </c>
      <c r="N700" s="56" t="s">
        <v>279</v>
      </c>
      <c r="O700" s="56" t="s">
        <v>277</v>
      </c>
      <c r="P700" s="39">
        <v>12604</v>
      </c>
      <c r="Q700" s="55">
        <v>-126.04</v>
      </c>
      <c r="R700" t="str">
        <f t="shared" si="16"/>
        <v>201712</v>
      </c>
      <c r="S700" s="14">
        <f>-Q700</f>
        <v>126.04</v>
      </c>
    </row>
    <row r="701" spans="1:19">
      <c r="A701" s="56" t="s">
        <v>268</v>
      </c>
      <c r="B701" s="56" t="s">
        <v>269</v>
      </c>
      <c r="C701" s="56" t="s">
        <v>270</v>
      </c>
      <c r="D701" s="56" t="s">
        <v>271</v>
      </c>
      <c r="E701" s="56" t="s">
        <v>271</v>
      </c>
      <c r="F701" s="56" t="s">
        <v>272</v>
      </c>
      <c r="G701" s="56" t="s">
        <v>273</v>
      </c>
      <c r="H701" s="56" t="s">
        <v>423</v>
      </c>
      <c r="I701" s="56" t="s">
        <v>480</v>
      </c>
      <c r="J701" s="56" t="s">
        <v>276</v>
      </c>
      <c r="K701" s="56" t="s">
        <v>277</v>
      </c>
      <c r="L701" s="56" t="s">
        <v>480</v>
      </c>
      <c r="M701" s="56" t="s">
        <v>499</v>
      </c>
      <c r="N701" s="56" t="s">
        <v>277</v>
      </c>
      <c r="O701" s="56" t="s">
        <v>277</v>
      </c>
      <c r="P701" s="39">
        <v>165215</v>
      </c>
      <c r="Q701" s="55">
        <v>1652.15</v>
      </c>
      <c r="R701" t="str">
        <f t="shared" si="16"/>
        <v>201712</v>
      </c>
      <c r="S701" s="14">
        <f>Q701</f>
        <v>1652.15</v>
      </c>
    </row>
    <row r="702" spans="1:19">
      <c r="A702" s="56" t="s">
        <v>268</v>
      </c>
      <c r="B702" s="56" t="s">
        <v>269</v>
      </c>
      <c r="C702" s="56" t="s">
        <v>270</v>
      </c>
      <c r="D702" s="56" t="s">
        <v>271</v>
      </c>
      <c r="E702" s="56" t="s">
        <v>271</v>
      </c>
      <c r="F702" s="56" t="s">
        <v>272</v>
      </c>
      <c r="G702" s="56" t="s">
        <v>273</v>
      </c>
      <c r="H702" s="56" t="s">
        <v>423</v>
      </c>
      <c r="I702" s="56" t="s">
        <v>481</v>
      </c>
      <c r="J702" s="56" t="s">
        <v>276</v>
      </c>
      <c r="K702" s="56" t="s">
        <v>277</v>
      </c>
      <c r="L702" s="56" t="s">
        <v>481</v>
      </c>
      <c r="M702" s="56" t="s">
        <v>499</v>
      </c>
      <c r="N702" s="56" t="s">
        <v>279</v>
      </c>
      <c r="O702" s="56" t="s">
        <v>277</v>
      </c>
      <c r="P702" s="39">
        <v>144972</v>
      </c>
      <c r="Q702" s="55">
        <v>-1449.72</v>
      </c>
      <c r="R702" t="str">
        <f t="shared" si="16"/>
        <v>201712</v>
      </c>
      <c r="S702" s="14">
        <f>-Q702</f>
        <v>1449.72</v>
      </c>
    </row>
    <row r="703" spans="1:19">
      <c r="A703" s="56" t="s">
        <v>268</v>
      </c>
      <c r="B703" s="56" t="s">
        <v>269</v>
      </c>
      <c r="C703" s="56" t="s">
        <v>270</v>
      </c>
      <c r="D703" s="56" t="s">
        <v>271</v>
      </c>
      <c r="E703" s="56" t="s">
        <v>271</v>
      </c>
      <c r="F703" s="56" t="s">
        <v>272</v>
      </c>
      <c r="G703" s="56" t="s">
        <v>273</v>
      </c>
      <c r="H703" s="56" t="s">
        <v>423</v>
      </c>
      <c r="I703" s="56" t="s">
        <v>482</v>
      </c>
      <c r="J703" s="56" t="s">
        <v>276</v>
      </c>
      <c r="K703" s="56" t="s">
        <v>277</v>
      </c>
      <c r="L703" s="56" t="s">
        <v>482</v>
      </c>
      <c r="M703" s="56" t="s">
        <v>499</v>
      </c>
      <c r="N703" s="56" t="s">
        <v>277</v>
      </c>
      <c r="O703" s="56" t="s">
        <v>277</v>
      </c>
      <c r="P703" s="39">
        <v>69527</v>
      </c>
      <c r="Q703" s="55">
        <v>695.27</v>
      </c>
      <c r="R703" t="str">
        <f t="shared" si="16"/>
        <v>201712</v>
      </c>
      <c r="S703" s="14">
        <f>Q703</f>
        <v>695.27</v>
      </c>
    </row>
    <row r="704" spans="1:19">
      <c r="A704" s="56" t="s">
        <v>268</v>
      </c>
      <c r="B704" s="56" t="s">
        <v>269</v>
      </c>
      <c r="C704" s="56" t="s">
        <v>270</v>
      </c>
      <c r="D704" s="56" t="s">
        <v>271</v>
      </c>
      <c r="E704" s="56" t="s">
        <v>271</v>
      </c>
      <c r="F704" s="56" t="s">
        <v>272</v>
      </c>
      <c r="G704" s="56" t="s">
        <v>273</v>
      </c>
      <c r="H704" s="56" t="s">
        <v>423</v>
      </c>
      <c r="I704" s="56" t="s">
        <v>483</v>
      </c>
      <c r="J704" s="56" t="s">
        <v>276</v>
      </c>
      <c r="K704" s="56" t="s">
        <v>277</v>
      </c>
      <c r="L704" s="56" t="s">
        <v>483</v>
      </c>
      <c r="M704" s="56" t="s">
        <v>499</v>
      </c>
      <c r="N704" s="56" t="s">
        <v>279</v>
      </c>
      <c r="O704" s="56" t="s">
        <v>277</v>
      </c>
      <c r="P704" s="39">
        <v>50120945</v>
      </c>
      <c r="Q704" s="52">
        <v>-501209.45</v>
      </c>
      <c r="R704" t="str">
        <f t="shared" si="16"/>
        <v>201712</v>
      </c>
      <c r="S704" s="14">
        <f>-Q704</f>
        <v>501209.45</v>
      </c>
    </row>
    <row r="705" spans="17:17">
      <c r="Q705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Estado de situación financiera</vt:lpstr>
      <vt:lpstr>Estado ganancias o pérdidas</vt:lpstr>
      <vt:lpstr>Patrimonio</vt:lpstr>
      <vt:lpstr>Flujo de efectivo</vt:lpstr>
      <vt:lpstr>Hoja1</vt:lpstr>
      <vt:lpstr>mayor jun2016</vt:lpstr>
      <vt:lpstr>MOV.INVER</vt:lpstr>
      <vt:lpstr>'Estado de situación financiera'!Área_de_impresión</vt:lpstr>
      <vt:lpstr>'Estado ganancias o pérdidas'!Área_de_impresión</vt:lpstr>
      <vt:lpstr>'Flujo de efectivo'!Área_de_impresión</vt:lpstr>
      <vt:lpstr>Patrimonio!Área_de_impresión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Avolese Moline</dc:creator>
  <cp:lastModifiedBy>JUAN ENRIQUE MORENO POLANCO</cp:lastModifiedBy>
  <cp:lastPrinted>2018-07-24T22:08:04Z</cp:lastPrinted>
  <dcterms:created xsi:type="dcterms:W3CDTF">2017-03-18T14:59:49Z</dcterms:created>
  <dcterms:modified xsi:type="dcterms:W3CDTF">2018-08-06T15:06:48Z</dcterms:modified>
</cp:coreProperties>
</file>