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general'!$A$1:$B$76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31" i="2"/>
  <c r="B20" i="2" l="1"/>
  <c r="B34" i="2" s="1"/>
  <c r="B40" i="2" l="1"/>
  <c r="B43" i="2" s="1"/>
  <c r="B50" i="2" s="1"/>
  <c r="B55" i="2" l="1"/>
  <c r="B61" i="2" s="1"/>
  <c r="B65" i="2" s="1"/>
  <c r="D38" i="1" l="1"/>
</calcChain>
</file>

<file path=xl/sharedStrings.xml><?xml version="1.0" encoding="utf-8"?>
<sst xmlns="http://schemas.openxmlformats.org/spreadsheetml/2006/main" count="112" uniqueCount="103">
  <si>
    <t>INVERSIONES FINANCIERAS DAVIVIENDA, S.A.Y SUBSIDIARIAS</t>
  </si>
  <si>
    <t>Sociedad Controladora de Finalidad Exclusiva</t>
  </si>
  <si>
    <t>31 de Julio de 2018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</si>
  <si>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</si>
  <si>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</si>
  <si>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</si>
  <si>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</si>
  <si>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</si>
  <si>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</si>
  <si>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</si>
  <si>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</si>
  <si>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</si>
  <si>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</si>
  <si>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</si>
  <si>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</si>
  <si>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</si>
  <si>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</si>
  <si>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</si>
  <si>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</si>
  <si>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</si>
  <si>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</si>
  <si>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</si>
  <si>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</si>
  <si>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</si>
  <si>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</si>
  <si>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</si>
  <si>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</si>
  <si>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</si>
  <si>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</si>
  <si>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</si>
  <si>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</si>
  <si>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</si>
  <si>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</si>
  <si>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</si>
  <si>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</si>
  <si>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</si>
  <si>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</si>
  <si>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</si>
  <si>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</si>
  <si>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</si>
  <si>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</si>
  <si>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</si>
  <si>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</si>
  <si>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</si>
  <si>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</si>
  <si>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</si>
  <si>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</si>
  <si>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</si>
  <si>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</si>
  <si>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</si>
  <si>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</si>
  <si>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</si>
  <si>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</si>
  <si>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</si>
  <si>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</si>
  <si>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</si>
  <si>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</si>
  <si>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</si>
  <si>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</si>
  <si>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</si>
  <si>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</si>
  <si>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</si>
  <si>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01 al 31 de Julio de 2018</t>
  </si>
  <si>
    <t>Ingresos de operación:</t>
  </si>
  <si>
    <t>Intereses de préstamos</t>
  </si>
  <si>
    <t>Comisiones y otros ingresos de préstamos</t>
  </si>
  <si>
    <t>Intereses y otros ingresos de inversiones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</si>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</sst>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3" xfId="1" applyFont="1" applyFill="1" applyBorder="1" applyAlignment="1" applyProtection="1">
      <protection locked="0"/>
    </xf>
    <xf numFmtId="0" fontId="3" fillId="0" borderId="4" xfId="1" applyFont="1" applyBorder="1"/>
    <xf numFmtId="0" fontId="2" fillId="0" borderId="3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alignment horizontal="left" indent="1"/>
      <protection locked="0"/>
    </xf>
    <xf numFmtId="164" fontId="3" fillId="0" borderId="4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0" fontId="4" fillId="0" borderId="3" xfId="1" applyFont="1" applyFill="1" applyBorder="1" applyAlignment="1" applyProtection="1">
      <alignment horizontal="left" indent="3"/>
      <protection locked="0"/>
    </xf>
    <xf numFmtId="164" fontId="4" fillId="0" borderId="4" xfId="2" applyNumberFormat="1" applyFont="1" applyFill="1" applyBorder="1" applyAlignment="1" applyProtection="1">
      <alignment horizontal="right" indent="3"/>
      <protection locked="0"/>
    </xf>
    <xf numFmtId="164" fontId="3" fillId="0" borderId="4" xfId="2" applyNumberFormat="1" applyFont="1" applyBorder="1" applyAlignment="1">
      <alignment horizontal="right"/>
    </xf>
    <xf numFmtId="0" fontId="2" fillId="0" borderId="6" xfId="1" applyFont="1" applyFill="1" applyBorder="1" applyAlignment="1" applyProtection="1">
      <alignment horizontal="left"/>
      <protection locked="0"/>
    </xf>
    <xf numFmtId="165" fontId="3" fillId="0" borderId="7" xfId="2" applyNumberFormat="1" applyFont="1" applyBorder="1" applyAlignment="1">
      <alignment horizontal="right"/>
    </xf>
    <xf numFmtId="0" fontId="3" fillId="0" borderId="3" xfId="1" applyFont="1" applyFill="1" applyBorder="1" applyAlignment="1" applyProtection="1">
      <protection locked="0"/>
    </xf>
    <xf numFmtId="164" fontId="3" fillId="0" borderId="7" xfId="2" applyNumberFormat="1" applyFont="1" applyBorder="1" applyAlignment="1">
      <alignment horizontal="right"/>
    </xf>
    <xf numFmtId="0" fontId="2" fillId="0" borderId="8" xfId="1" applyFont="1" applyFill="1" applyBorder="1" applyAlignment="1" applyProtection="1">
      <alignment horizontal="left"/>
      <protection locked="0"/>
    </xf>
    <xf numFmtId="165" fontId="3" fillId="0" borderId="9" xfId="1" applyNumberFormat="1" applyFont="1" applyBorder="1"/>
    <xf numFmtId="43" fontId="1" fillId="0" borderId="0" xfId="1" applyNumberFormat="1" applyFont="1" applyBorder="1"/>
    <xf numFmtId="164" fontId="3" fillId="0" borderId="4" xfId="2" applyNumberFormat="1" applyFont="1" applyBorder="1"/>
    <xf numFmtId="164" fontId="3" fillId="0" borderId="7" xfId="2" applyNumberFormat="1" applyFont="1" applyBorder="1"/>
    <xf numFmtId="164" fontId="3" fillId="3" borderId="4" xfId="2" applyNumberFormat="1" applyFont="1" applyFill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3" xfId="1" applyFont="1" applyFill="1" applyBorder="1" applyAlignment="1" applyProtection="1">
      <alignment horizontal="left" vertical="top" wrapText="1" indent="1"/>
      <protection locked="0"/>
    </xf>
    <xf numFmtId="164" fontId="3" fillId="0" borderId="8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3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left"/>
      <protection locked="0"/>
    </xf>
    <xf numFmtId="0" fontId="3" fillId="0" borderId="1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left" indent="1"/>
      <protection locked="0"/>
    </xf>
    <xf numFmtId="164" fontId="3" fillId="0" borderId="11" xfId="2" applyNumberFormat="1" applyFont="1" applyFill="1" applyBorder="1" applyAlignment="1">
      <alignment horizontal="center"/>
    </xf>
    <xf numFmtId="0" fontId="8" fillId="0" borderId="6" xfId="1" applyFont="1" applyFill="1" applyBorder="1" applyAlignment="1" applyProtection="1">
      <alignment horizontal="left"/>
      <protection locked="0"/>
    </xf>
    <xf numFmtId="164" fontId="2" fillId="0" borderId="12" xfId="2" applyNumberFormat="1" applyFont="1" applyFill="1" applyBorder="1" applyAlignment="1">
      <alignment horizontal="center"/>
    </xf>
    <xf numFmtId="43" fontId="3" fillId="0" borderId="0" xfId="1" applyNumberFormat="1" applyFont="1" applyFill="1"/>
    <xf numFmtId="164" fontId="2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0" fontId="2" fillId="5" borderId="6" xfId="1" applyFont="1" applyFill="1" applyBorder="1" applyAlignment="1" applyProtection="1">
      <protection locked="0"/>
    </xf>
    <xf numFmtId="164" fontId="2" fillId="5" borderId="12" xfId="2" applyNumberFormat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left"/>
      <protection locked="0"/>
    </xf>
    <xf numFmtId="164" fontId="3" fillId="0" borderId="15" xfId="2" applyNumberFormat="1" applyFont="1" applyFill="1" applyBorder="1" applyAlignment="1">
      <alignment horizontal="center"/>
    </xf>
    <xf numFmtId="0" fontId="2" fillId="5" borderId="8" xfId="1" applyFont="1" applyFill="1" applyBorder="1" applyAlignment="1" applyProtection="1">
      <protection locked="0"/>
    </xf>
    <xf numFmtId="164" fontId="2" fillId="5" borderId="16" xfId="2" applyNumberFormat="1" applyFont="1" applyFill="1" applyBorder="1" applyAlignment="1">
      <alignment horizontal="center"/>
    </xf>
    <xf numFmtId="0" fontId="7" fillId="0" borderId="17" xfId="1" applyFont="1" applyFill="1" applyBorder="1" applyAlignment="1" applyProtection="1">
      <alignment horizontal="left"/>
      <protection locked="0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Julio/Balances/CONSOLIDADO%20JULIO%202018%20prelimin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8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3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showGridLines="0" tabSelected="1" view="pageBreakPreview" zoomScale="75" zoomScaleNormal="75" zoomScaleSheetLayoutView="75" workbookViewId="0">
      <selection activeCell="A17" sqref="A17"/>
    </sheetView>
  </sheetViews>
  <sheetFormatPr baseColWidth="10" defaultRowHeight="12.75" x14ac:dyDescent="0.2"/>
  <cols>
    <col min="1" max="1" width="72" style="1" customWidth="1"/>
    <col min="2" max="2" width="24.710937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5" x14ac:dyDescent="0.25">
      <c r="A6" s="6" t="s">
        <v>4</v>
      </c>
      <c r="B6" s="7">
        <v>43312</v>
      </c>
    </row>
    <row r="7" spans="1:4" ht="15" x14ac:dyDescent="0.25">
      <c r="A7" s="8" t="s">
        <v>5</v>
      </c>
      <c r="B7" s="9"/>
    </row>
    <row r="8" spans="1:4" ht="15" x14ac:dyDescent="0.25">
      <c r="A8" s="10" t="s">
        <v>6</v>
      </c>
      <c r="B8" s="9"/>
    </row>
    <row r="9" spans="1:4" ht="14.25" x14ac:dyDescent="0.2">
      <c r="A9" s="11" t="s">
        <v>7</v>
      </c>
      <c r="B9" s="12">
        <v>472789.22068000009</v>
      </c>
      <c r="D9" s="13"/>
    </row>
    <row r="10" spans="1:4" ht="14.25" x14ac:dyDescent="0.2">
      <c r="A10" s="11" t="s">
        <v>8</v>
      </c>
      <c r="B10" s="12">
        <v>572.5</v>
      </c>
      <c r="D10" s="13"/>
    </row>
    <row r="11" spans="1:4" ht="14.25" x14ac:dyDescent="0.2">
      <c r="A11" s="11" t="s">
        <v>9</v>
      </c>
      <c r="B11" s="12">
        <v>234096.75261000003</v>
      </c>
      <c r="D11" s="13"/>
    </row>
    <row r="12" spans="1:4" ht="14.25" x14ac:dyDescent="0.2">
      <c r="A12" s="11" t="s">
        <v>10</v>
      </c>
      <c r="B12" s="14">
        <v>1758141.0350899999</v>
      </c>
      <c r="D12" s="13"/>
    </row>
    <row r="13" spans="1:4" ht="14.25" x14ac:dyDescent="0.2">
      <c r="A13" s="15" t="s">
        <v>11</v>
      </c>
      <c r="B13" s="16">
        <v>1751368.1394399998</v>
      </c>
      <c r="D13" s="13"/>
    </row>
    <row r="14" spans="1:4" ht="14.25" x14ac:dyDescent="0.2">
      <c r="A14" s="15" t="s">
        <v>12</v>
      </c>
      <c r="B14" s="16">
        <v>41803.909520000001</v>
      </c>
      <c r="D14" s="13"/>
    </row>
    <row r="15" spans="1:4" ht="14.25" x14ac:dyDescent="0.2">
      <c r="A15" s="15" t="s">
        <v>13</v>
      </c>
      <c r="B15" s="16">
        <v>7678.6811699999998</v>
      </c>
      <c r="D15" s="13"/>
    </row>
    <row r="16" spans="1:4" ht="14.25" x14ac:dyDescent="0.2">
      <c r="A16" s="15" t="s">
        <v>14</v>
      </c>
      <c r="B16" s="16">
        <v>-42709.695039999999</v>
      </c>
      <c r="D16" s="13"/>
    </row>
    <row r="17" spans="1:4" ht="14.25" x14ac:dyDescent="0.2">
      <c r="A17" s="15" t="s">
        <v>15</v>
      </c>
      <c r="B17" s="17">
        <v>3356.8063199999997</v>
      </c>
      <c r="D17" s="13"/>
    </row>
    <row r="18" spans="1:4" ht="14.25" x14ac:dyDescent="0.2">
      <c r="A18" s="11" t="s">
        <v>16</v>
      </c>
      <c r="B18" s="17">
        <v>113.05116000000001</v>
      </c>
      <c r="D18" s="13"/>
    </row>
    <row r="19" spans="1:4" ht="15" x14ac:dyDescent="0.25">
      <c r="A19" s="18" t="s">
        <v>17</v>
      </c>
      <c r="B19" s="19">
        <v>2469069.3658599998</v>
      </c>
    </row>
    <row r="20" spans="1:4" ht="14.25" x14ac:dyDescent="0.2">
      <c r="A20" s="20"/>
      <c r="B20" s="17"/>
    </row>
    <row r="21" spans="1:4" ht="15" x14ac:dyDescent="0.25">
      <c r="A21" s="10" t="s">
        <v>18</v>
      </c>
      <c r="B21" s="17"/>
    </row>
    <row r="22" spans="1:4" ht="14.25" x14ac:dyDescent="0.2">
      <c r="A22" s="11" t="s">
        <v>19</v>
      </c>
      <c r="B22" s="17">
        <v>4109.8305300000011</v>
      </c>
      <c r="D22" s="13"/>
    </row>
    <row r="23" spans="1:4" ht="14.25" x14ac:dyDescent="0.2">
      <c r="A23" s="15" t="s">
        <v>20</v>
      </c>
      <c r="B23" s="17">
        <v>15986.11031</v>
      </c>
      <c r="D23" s="13"/>
    </row>
    <row r="24" spans="1:4" ht="14.25" x14ac:dyDescent="0.2">
      <c r="A24" s="15" t="s">
        <v>21</v>
      </c>
      <c r="B24" s="17">
        <v>-11876.279779999999</v>
      </c>
      <c r="D24" s="13"/>
    </row>
    <row r="25" spans="1:4" ht="14.25" x14ac:dyDescent="0.2">
      <c r="A25" s="11" t="s">
        <v>22</v>
      </c>
      <c r="B25" s="17">
        <v>4733.9515619380682</v>
      </c>
      <c r="D25" s="13"/>
    </row>
    <row r="26" spans="1:4" ht="14.25" x14ac:dyDescent="0.2">
      <c r="A26" s="11" t="s">
        <v>23</v>
      </c>
      <c r="B26" s="17">
        <v>36233.842720000001</v>
      </c>
      <c r="D26" s="13"/>
    </row>
    <row r="27" spans="1:4" ht="14.25" x14ac:dyDescent="0.2">
      <c r="A27" s="15" t="s">
        <v>24</v>
      </c>
      <c r="B27" s="17">
        <v>383.87727000000001</v>
      </c>
      <c r="D27" s="13"/>
    </row>
    <row r="28" spans="1:4" ht="14.25" x14ac:dyDescent="0.2">
      <c r="A28" s="15" t="s">
        <v>25</v>
      </c>
      <c r="B28" s="17">
        <v>31053.657420000003</v>
      </c>
      <c r="D28" s="13"/>
    </row>
    <row r="29" spans="1:4" ht="14.25" x14ac:dyDescent="0.2">
      <c r="A29" s="15" t="s">
        <v>26</v>
      </c>
      <c r="B29" s="17">
        <v>6189.3990099999992</v>
      </c>
      <c r="D29" s="13"/>
    </row>
    <row r="30" spans="1:4" ht="14.25" x14ac:dyDescent="0.2">
      <c r="A30" s="15" t="s">
        <v>27</v>
      </c>
      <c r="B30" s="17">
        <v>-1393.0909800000002</v>
      </c>
      <c r="D30" s="13"/>
    </row>
    <row r="31" spans="1:4" ht="15" x14ac:dyDescent="0.25">
      <c r="A31" s="18" t="s">
        <v>28</v>
      </c>
      <c r="B31" s="21">
        <v>45077.624811938069</v>
      </c>
    </row>
    <row r="32" spans="1:4" ht="14.25" x14ac:dyDescent="0.2">
      <c r="A32" s="20"/>
      <c r="B32" s="17"/>
      <c r="D32" s="13"/>
    </row>
    <row r="33" spans="1:4" ht="15" x14ac:dyDescent="0.25">
      <c r="A33" s="10" t="s">
        <v>29</v>
      </c>
      <c r="B33" s="17"/>
      <c r="D33" s="13"/>
    </row>
    <row r="34" spans="1:4" ht="14.25" x14ac:dyDescent="0.2">
      <c r="A34" s="11" t="s">
        <v>30</v>
      </c>
      <c r="B34" s="17">
        <v>51127.717640000003</v>
      </c>
      <c r="D34" s="13"/>
    </row>
    <row r="35" spans="1:4" ht="15" x14ac:dyDescent="0.25">
      <c r="A35" s="18" t="s">
        <v>31</v>
      </c>
      <c r="B35" s="21">
        <v>51127.717640000003</v>
      </c>
      <c r="D35" s="13"/>
    </row>
    <row r="36" spans="1:4" ht="15" x14ac:dyDescent="0.25">
      <c r="A36" s="18" t="s">
        <v>32</v>
      </c>
      <c r="B36" s="21">
        <v>98052.505700000009</v>
      </c>
      <c r="D36" s="13"/>
    </row>
    <row r="37" spans="1:4" ht="14.25" x14ac:dyDescent="0.2">
      <c r="A37" s="20"/>
      <c r="B37" s="17"/>
      <c r="D37" s="13"/>
    </row>
    <row r="38" spans="1:4" ht="15.75" thickBot="1" x14ac:dyDescent="0.3">
      <c r="A38" s="22" t="s">
        <v>33</v>
      </c>
      <c r="B38" s="23">
        <v>2663327.2140119378</v>
      </c>
      <c r="C38" s="24">
        <v>2663327.2140119378</v>
      </c>
      <c r="D38" s="13">
        <f>+B38-C38</f>
        <v>0</v>
      </c>
    </row>
    <row r="39" spans="1:4" ht="15" thickTop="1" x14ac:dyDescent="0.2">
      <c r="A39" s="20"/>
      <c r="B39" s="9"/>
      <c r="D39" s="13"/>
    </row>
    <row r="40" spans="1:4" ht="15" x14ac:dyDescent="0.25">
      <c r="A40" s="8" t="s">
        <v>34</v>
      </c>
      <c r="B40" s="9"/>
      <c r="D40" s="13"/>
    </row>
    <row r="41" spans="1:4" ht="15" x14ac:dyDescent="0.25">
      <c r="A41" s="8"/>
      <c r="B41" s="9"/>
      <c r="D41" s="13"/>
    </row>
    <row r="42" spans="1:4" ht="15" x14ac:dyDescent="0.25">
      <c r="A42" s="10" t="s">
        <v>35</v>
      </c>
      <c r="B42" s="9"/>
      <c r="D42" s="13"/>
    </row>
    <row r="43" spans="1:4" ht="14.25" x14ac:dyDescent="0.2">
      <c r="A43" s="11" t="s">
        <v>36</v>
      </c>
      <c r="B43" s="25">
        <v>1584611.52571</v>
      </c>
      <c r="D43" s="13"/>
    </row>
    <row r="44" spans="1:4" ht="14.25" x14ac:dyDescent="0.2">
      <c r="A44" s="11" t="s">
        <v>37</v>
      </c>
      <c r="B44" s="25">
        <v>409662.89635749999</v>
      </c>
      <c r="D44" s="13"/>
    </row>
    <row r="45" spans="1:4" ht="14.25" x14ac:dyDescent="0.2">
      <c r="A45" s="11" t="s">
        <v>38</v>
      </c>
      <c r="B45" s="25">
        <v>572.5</v>
      </c>
      <c r="D45" s="13"/>
    </row>
    <row r="46" spans="1:4" ht="14.25" x14ac:dyDescent="0.2">
      <c r="A46" s="11" t="s">
        <v>39</v>
      </c>
      <c r="B46" s="25">
        <v>190169.11851</v>
      </c>
      <c r="D46" s="13"/>
    </row>
    <row r="47" spans="1:4" ht="14.25" x14ac:dyDescent="0.2">
      <c r="A47" s="11" t="s">
        <v>40</v>
      </c>
      <c r="B47" s="25">
        <v>1961.6038500000002</v>
      </c>
      <c r="D47" s="13"/>
    </row>
    <row r="48" spans="1:4" ht="14.25" x14ac:dyDescent="0.2">
      <c r="A48" s="11" t="s">
        <v>41</v>
      </c>
      <c r="B48" s="25">
        <v>13065.71466</v>
      </c>
      <c r="D48" s="13"/>
    </row>
    <row r="49" spans="1:4" ht="15" x14ac:dyDescent="0.25">
      <c r="A49" s="18" t="s">
        <v>42</v>
      </c>
      <c r="B49" s="26">
        <v>2200043.3590875003</v>
      </c>
      <c r="D49" s="13"/>
    </row>
    <row r="50" spans="1:4" ht="14.25" x14ac:dyDescent="0.2">
      <c r="A50" s="20"/>
      <c r="B50" s="25"/>
      <c r="D50" s="13"/>
    </row>
    <row r="51" spans="1:4" ht="15" x14ac:dyDescent="0.25">
      <c r="A51" s="10" t="s">
        <v>43</v>
      </c>
      <c r="B51" s="25"/>
      <c r="D51" s="13"/>
    </row>
    <row r="52" spans="1:4" ht="14.25" x14ac:dyDescent="0.2">
      <c r="A52" s="11" t="s">
        <v>44</v>
      </c>
      <c r="B52" s="27">
        <v>31141.914578165077</v>
      </c>
      <c r="D52" s="13"/>
    </row>
    <row r="53" spans="1:4" ht="14.25" x14ac:dyDescent="0.2">
      <c r="A53" s="11" t="s">
        <v>45</v>
      </c>
      <c r="B53" s="25">
        <v>2761.3193799999995</v>
      </c>
      <c r="D53" s="13"/>
    </row>
    <row r="54" spans="1:4" ht="14.25" x14ac:dyDescent="0.2">
      <c r="A54" s="11" t="s">
        <v>41</v>
      </c>
      <c r="B54" s="25">
        <v>9199.0972585714298</v>
      </c>
      <c r="D54" s="13"/>
    </row>
    <row r="55" spans="1:4" ht="15" x14ac:dyDescent="0.25">
      <c r="A55" s="18" t="s">
        <v>46</v>
      </c>
      <c r="B55" s="26">
        <v>43102.331216736507</v>
      </c>
      <c r="D55" s="13"/>
    </row>
    <row r="56" spans="1:4" ht="14.25" x14ac:dyDescent="0.2">
      <c r="A56" s="20"/>
      <c r="B56" s="25"/>
      <c r="D56" s="13"/>
    </row>
    <row r="57" spans="1:4" ht="15" x14ac:dyDescent="0.25">
      <c r="A57" s="10" t="s">
        <v>47</v>
      </c>
      <c r="B57" s="25"/>
      <c r="D57" s="13"/>
    </row>
    <row r="58" spans="1:4" ht="14.25" x14ac:dyDescent="0.2">
      <c r="A58" s="11" t="s">
        <v>48</v>
      </c>
      <c r="B58" s="25">
        <v>3140.0578399999999</v>
      </c>
      <c r="D58" s="13"/>
    </row>
    <row r="59" spans="1:4" ht="14.25" x14ac:dyDescent="0.2">
      <c r="A59" s="11" t="s">
        <v>49</v>
      </c>
      <c r="B59" s="25">
        <v>8401.1300300000021</v>
      </c>
      <c r="D59" s="13"/>
    </row>
    <row r="60" spans="1:4" ht="14.25" x14ac:dyDescent="0.2">
      <c r="A60" s="11" t="s">
        <v>50</v>
      </c>
      <c r="B60" s="25">
        <v>2013.53343</v>
      </c>
      <c r="D60" s="13"/>
    </row>
    <row r="61" spans="1:4" ht="15" x14ac:dyDescent="0.25">
      <c r="A61" s="18" t="s">
        <v>51</v>
      </c>
      <c r="B61" s="26">
        <v>13554.721300000001</v>
      </c>
      <c r="D61" s="13"/>
    </row>
    <row r="62" spans="1:4" ht="14.25" x14ac:dyDescent="0.2">
      <c r="A62" s="20"/>
      <c r="B62" s="25"/>
      <c r="D62" s="13"/>
    </row>
    <row r="63" spans="1:4" ht="15" x14ac:dyDescent="0.25">
      <c r="A63" s="18" t="s">
        <v>52</v>
      </c>
      <c r="B63" s="26">
        <v>107212.2895</v>
      </c>
      <c r="D63" s="13"/>
    </row>
    <row r="64" spans="1:4" ht="14.25" x14ac:dyDescent="0.2">
      <c r="A64" s="20"/>
      <c r="B64" s="25"/>
      <c r="D64" s="13"/>
    </row>
    <row r="65" spans="1:4" ht="15.75" thickBot="1" x14ac:dyDescent="0.3">
      <c r="A65" s="22" t="s">
        <v>53</v>
      </c>
      <c r="B65" s="28">
        <v>2363912.7011042368</v>
      </c>
      <c r="D65" s="13"/>
    </row>
    <row r="66" spans="1:4" ht="15" thickTop="1" x14ac:dyDescent="0.2">
      <c r="A66" s="20"/>
      <c r="B66" s="25"/>
      <c r="D66" s="13"/>
    </row>
    <row r="67" spans="1:4" ht="15" x14ac:dyDescent="0.25">
      <c r="A67" s="18" t="s">
        <v>54</v>
      </c>
      <c r="B67" s="26">
        <v>4398.1848053726417</v>
      </c>
      <c r="D67" s="13"/>
    </row>
    <row r="68" spans="1:4" ht="14.25" x14ac:dyDescent="0.2">
      <c r="A68" s="20"/>
      <c r="B68" s="29"/>
      <c r="D68" s="13"/>
    </row>
    <row r="69" spans="1:4" ht="15" x14ac:dyDescent="0.25">
      <c r="A69" s="10" t="s">
        <v>55</v>
      </c>
      <c r="B69" s="25"/>
      <c r="D69" s="13"/>
    </row>
    <row r="70" spans="1:4" ht="14.25" x14ac:dyDescent="0.2">
      <c r="A70" s="11" t="s">
        <v>56</v>
      </c>
      <c r="B70" s="25">
        <v>152000.00000285715</v>
      </c>
      <c r="D70" s="13"/>
    </row>
    <row r="71" spans="1:4" ht="14.25" x14ac:dyDescent="0.2">
      <c r="A71" s="30" t="s">
        <v>57</v>
      </c>
      <c r="B71" s="25">
        <v>126809.44178121084</v>
      </c>
      <c r="D71" s="13"/>
    </row>
    <row r="72" spans="1:4" ht="14.25" x14ac:dyDescent="0.2">
      <c r="A72" s="30" t="s">
        <v>58</v>
      </c>
      <c r="B72" s="25">
        <v>16206.885323149156</v>
      </c>
      <c r="D72" s="13"/>
    </row>
    <row r="73" spans="1:4" ht="14.25" x14ac:dyDescent="0.2">
      <c r="A73" s="20"/>
      <c r="B73" s="25"/>
      <c r="D73" s="13"/>
    </row>
    <row r="74" spans="1:4" ht="15.75" thickBot="1" x14ac:dyDescent="0.3">
      <c r="A74" s="22" t="s">
        <v>59</v>
      </c>
      <c r="B74" s="28">
        <v>295016.32710721716</v>
      </c>
      <c r="D74" s="13"/>
    </row>
    <row r="75" spans="1:4" ht="15.75" thickTop="1" x14ac:dyDescent="0.25">
      <c r="A75" s="10"/>
      <c r="B75" s="25"/>
      <c r="D75" s="13"/>
    </row>
    <row r="76" spans="1:4" ht="15.75" thickBot="1" x14ac:dyDescent="0.3">
      <c r="A76" s="22" t="s">
        <v>60</v>
      </c>
      <c r="B76" s="31">
        <v>2663327.2130168267</v>
      </c>
      <c r="D76" s="13"/>
    </row>
    <row r="77" spans="1:4" ht="13.5" thickTop="1" x14ac:dyDescent="0.2">
      <c r="A77" s="32"/>
      <c r="B77" s="33">
        <v>-9.9511118605732918E-4</v>
      </c>
    </row>
    <row r="78" spans="1:4" x14ac:dyDescent="0.2">
      <c r="A78" s="3"/>
    </row>
    <row r="79" spans="1:4" x14ac:dyDescent="0.2">
      <c r="A79" s="3"/>
    </row>
    <row r="80" spans="1:4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view="pageBreakPreview" topLeftCell="A41" zoomScale="80" zoomScaleNormal="100" zoomScaleSheetLayoutView="80" workbookViewId="0">
      <selection sqref="A1:B65"/>
    </sheetView>
  </sheetViews>
  <sheetFormatPr baseColWidth="10" defaultRowHeight="14.25" x14ac:dyDescent="0.2"/>
  <cols>
    <col min="1" max="1" width="72.42578125" style="35" customWidth="1"/>
    <col min="2" max="2" width="19.42578125" style="34" customWidth="1"/>
    <col min="3" max="254" width="11.42578125" style="35"/>
    <col min="255" max="255" width="60.7109375" style="35" bestFit="1" customWidth="1"/>
    <col min="256" max="258" width="16.42578125" style="35" customWidth="1"/>
    <col min="259" max="510" width="11.42578125" style="35"/>
    <col min="511" max="511" width="60.7109375" style="35" bestFit="1" customWidth="1"/>
    <col min="512" max="514" width="16.42578125" style="35" customWidth="1"/>
    <col min="515" max="766" width="11.42578125" style="35"/>
    <col min="767" max="767" width="60.7109375" style="35" bestFit="1" customWidth="1"/>
    <col min="768" max="770" width="16.42578125" style="35" customWidth="1"/>
    <col min="771" max="1022" width="11.42578125" style="35"/>
    <col min="1023" max="1023" width="60.7109375" style="35" bestFit="1" customWidth="1"/>
    <col min="1024" max="1026" width="16.42578125" style="35" customWidth="1"/>
    <col min="1027" max="1278" width="11.42578125" style="35"/>
    <col min="1279" max="1279" width="60.7109375" style="35" bestFit="1" customWidth="1"/>
    <col min="1280" max="1282" width="16.42578125" style="35" customWidth="1"/>
    <col min="1283" max="1534" width="11.42578125" style="35"/>
    <col min="1535" max="1535" width="60.7109375" style="35" bestFit="1" customWidth="1"/>
    <col min="1536" max="1538" width="16.42578125" style="35" customWidth="1"/>
    <col min="1539" max="1790" width="11.42578125" style="35"/>
    <col min="1791" max="1791" width="60.7109375" style="35" bestFit="1" customWidth="1"/>
    <col min="1792" max="1794" width="16.42578125" style="35" customWidth="1"/>
    <col min="1795" max="2046" width="11.42578125" style="35"/>
    <col min="2047" max="2047" width="60.7109375" style="35" bestFit="1" customWidth="1"/>
    <col min="2048" max="2050" width="16.42578125" style="35" customWidth="1"/>
    <col min="2051" max="2302" width="11.42578125" style="35"/>
    <col min="2303" max="2303" width="60.7109375" style="35" bestFit="1" customWidth="1"/>
    <col min="2304" max="2306" width="16.42578125" style="35" customWidth="1"/>
    <col min="2307" max="2558" width="11.42578125" style="35"/>
    <col min="2559" max="2559" width="60.7109375" style="35" bestFit="1" customWidth="1"/>
    <col min="2560" max="2562" width="16.42578125" style="35" customWidth="1"/>
    <col min="2563" max="2814" width="11.42578125" style="35"/>
    <col min="2815" max="2815" width="60.7109375" style="35" bestFit="1" customWidth="1"/>
    <col min="2816" max="2818" width="16.42578125" style="35" customWidth="1"/>
    <col min="2819" max="3070" width="11.42578125" style="35"/>
    <col min="3071" max="3071" width="60.7109375" style="35" bestFit="1" customWidth="1"/>
    <col min="3072" max="3074" width="16.42578125" style="35" customWidth="1"/>
    <col min="3075" max="3326" width="11.42578125" style="35"/>
    <col min="3327" max="3327" width="60.7109375" style="35" bestFit="1" customWidth="1"/>
    <col min="3328" max="3330" width="16.42578125" style="35" customWidth="1"/>
    <col min="3331" max="3582" width="11.42578125" style="35"/>
    <col min="3583" max="3583" width="60.7109375" style="35" bestFit="1" customWidth="1"/>
    <col min="3584" max="3586" width="16.42578125" style="35" customWidth="1"/>
    <col min="3587" max="3838" width="11.42578125" style="35"/>
    <col min="3839" max="3839" width="60.7109375" style="35" bestFit="1" customWidth="1"/>
    <col min="3840" max="3842" width="16.42578125" style="35" customWidth="1"/>
    <col min="3843" max="4094" width="11.42578125" style="35"/>
    <col min="4095" max="4095" width="60.7109375" style="35" bestFit="1" customWidth="1"/>
    <col min="4096" max="4098" width="16.42578125" style="35" customWidth="1"/>
    <col min="4099" max="4350" width="11.42578125" style="35"/>
    <col min="4351" max="4351" width="60.7109375" style="35" bestFit="1" customWidth="1"/>
    <col min="4352" max="4354" width="16.42578125" style="35" customWidth="1"/>
    <col min="4355" max="4606" width="11.42578125" style="35"/>
    <col min="4607" max="4607" width="60.7109375" style="35" bestFit="1" customWidth="1"/>
    <col min="4608" max="4610" width="16.42578125" style="35" customWidth="1"/>
    <col min="4611" max="4862" width="11.42578125" style="35"/>
    <col min="4863" max="4863" width="60.7109375" style="35" bestFit="1" customWidth="1"/>
    <col min="4864" max="4866" width="16.42578125" style="35" customWidth="1"/>
    <col min="4867" max="5118" width="11.42578125" style="35"/>
    <col min="5119" max="5119" width="60.7109375" style="35" bestFit="1" customWidth="1"/>
    <col min="5120" max="5122" width="16.42578125" style="35" customWidth="1"/>
    <col min="5123" max="5374" width="11.42578125" style="35"/>
    <col min="5375" max="5375" width="60.7109375" style="35" bestFit="1" customWidth="1"/>
    <col min="5376" max="5378" width="16.42578125" style="35" customWidth="1"/>
    <col min="5379" max="5630" width="11.42578125" style="35"/>
    <col min="5631" max="5631" width="60.7109375" style="35" bestFit="1" customWidth="1"/>
    <col min="5632" max="5634" width="16.42578125" style="35" customWidth="1"/>
    <col min="5635" max="5886" width="11.42578125" style="35"/>
    <col min="5887" max="5887" width="60.7109375" style="35" bestFit="1" customWidth="1"/>
    <col min="5888" max="5890" width="16.42578125" style="35" customWidth="1"/>
    <col min="5891" max="6142" width="11.42578125" style="35"/>
    <col min="6143" max="6143" width="60.7109375" style="35" bestFit="1" customWidth="1"/>
    <col min="6144" max="6146" width="16.42578125" style="35" customWidth="1"/>
    <col min="6147" max="6398" width="11.42578125" style="35"/>
    <col min="6399" max="6399" width="60.7109375" style="35" bestFit="1" customWidth="1"/>
    <col min="6400" max="6402" width="16.42578125" style="35" customWidth="1"/>
    <col min="6403" max="6654" width="11.42578125" style="35"/>
    <col min="6655" max="6655" width="60.7109375" style="35" bestFit="1" customWidth="1"/>
    <col min="6656" max="6658" width="16.42578125" style="35" customWidth="1"/>
    <col min="6659" max="6910" width="11.42578125" style="35"/>
    <col min="6911" max="6911" width="60.7109375" style="35" bestFit="1" customWidth="1"/>
    <col min="6912" max="6914" width="16.42578125" style="35" customWidth="1"/>
    <col min="6915" max="7166" width="11.42578125" style="35"/>
    <col min="7167" max="7167" width="60.7109375" style="35" bestFit="1" customWidth="1"/>
    <col min="7168" max="7170" width="16.42578125" style="35" customWidth="1"/>
    <col min="7171" max="7422" width="11.42578125" style="35"/>
    <col min="7423" max="7423" width="60.7109375" style="35" bestFit="1" customWidth="1"/>
    <col min="7424" max="7426" width="16.42578125" style="35" customWidth="1"/>
    <col min="7427" max="7678" width="11.42578125" style="35"/>
    <col min="7679" max="7679" width="60.7109375" style="35" bestFit="1" customWidth="1"/>
    <col min="7680" max="7682" width="16.42578125" style="35" customWidth="1"/>
    <col min="7683" max="7934" width="11.42578125" style="35"/>
    <col min="7935" max="7935" width="60.7109375" style="35" bestFit="1" customWidth="1"/>
    <col min="7936" max="7938" width="16.42578125" style="35" customWidth="1"/>
    <col min="7939" max="8190" width="11.42578125" style="35"/>
    <col min="8191" max="8191" width="60.7109375" style="35" bestFit="1" customWidth="1"/>
    <col min="8192" max="8194" width="16.42578125" style="35" customWidth="1"/>
    <col min="8195" max="8446" width="11.42578125" style="35"/>
    <col min="8447" max="8447" width="60.7109375" style="35" bestFit="1" customWidth="1"/>
    <col min="8448" max="8450" width="16.42578125" style="35" customWidth="1"/>
    <col min="8451" max="8702" width="11.42578125" style="35"/>
    <col min="8703" max="8703" width="60.7109375" style="35" bestFit="1" customWidth="1"/>
    <col min="8704" max="8706" width="16.42578125" style="35" customWidth="1"/>
    <col min="8707" max="8958" width="11.42578125" style="35"/>
    <col min="8959" max="8959" width="60.7109375" style="35" bestFit="1" customWidth="1"/>
    <col min="8960" max="8962" width="16.42578125" style="35" customWidth="1"/>
    <col min="8963" max="9214" width="11.42578125" style="35"/>
    <col min="9215" max="9215" width="60.7109375" style="35" bestFit="1" customWidth="1"/>
    <col min="9216" max="9218" width="16.42578125" style="35" customWidth="1"/>
    <col min="9219" max="9470" width="11.42578125" style="35"/>
    <col min="9471" max="9471" width="60.7109375" style="35" bestFit="1" customWidth="1"/>
    <col min="9472" max="9474" width="16.42578125" style="35" customWidth="1"/>
    <col min="9475" max="9726" width="11.42578125" style="35"/>
    <col min="9727" max="9727" width="60.7109375" style="35" bestFit="1" customWidth="1"/>
    <col min="9728" max="9730" width="16.42578125" style="35" customWidth="1"/>
    <col min="9731" max="9982" width="11.42578125" style="35"/>
    <col min="9983" max="9983" width="60.7109375" style="35" bestFit="1" customWidth="1"/>
    <col min="9984" max="9986" width="16.42578125" style="35" customWidth="1"/>
    <col min="9987" max="10238" width="11.42578125" style="35"/>
    <col min="10239" max="10239" width="60.7109375" style="35" bestFit="1" customWidth="1"/>
    <col min="10240" max="10242" width="16.42578125" style="35" customWidth="1"/>
    <col min="10243" max="10494" width="11.42578125" style="35"/>
    <col min="10495" max="10495" width="60.7109375" style="35" bestFit="1" customWidth="1"/>
    <col min="10496" max="10498" width="16.42578125" style="35" customWidth="1"/>
    <col min="10499" max="10750" width="11.42578125" style="35"/>
    <col min="10751" max="10751" width="60.7109375" style="35" bestFit="1" customWidth="1"/>
    <col min="10752" max="10754" width="16.42578125" style="35" customWidth="1"/>
    <col min="10755" max="11006" width="11.42578125" style="35"/>
    <col min="11007" max="11007" width="60.7109375" style="35" bestFit="1" customWidth="1"/>
    <col min="11008" max="11010" width="16.42578125" style="35" customWidth="1"/>
    <col min="11011" max="11262" width="11.42578125" style="35"/>
    <col min="11263" max="11263" width="60.7109375" style="35" bestFit="1" customWidth="1"/>
    <col min="11264" max="11266" width="16.42578125" style="35" customWidth="1"/>
    <col min="11267" max="11518" width="11.42578125" style="35"/>
    <col min="11519" max="11519" width="60.7109375" style="35" bestFit="1" customWidth="1"/>
    <col min="11520" max="11522" width="16.42578125" style="35" customWidth="1"/>
    <col min="11523" max="11774" width="11.42578125" style="35"/>
    <col min="11775" max="11775" width="60.7109375" style="35" bestFit="1" customWidth="1"/>
    <col min="11776" max="11778" width="16.42578125" style="35" customWidth="1"/>
    <col min="11779" max="12030" width="11.42578125" style="35"/>
    <col min="12031" max="12031" width="60.7109375" style="35" bestFit="1" customWidth="1"/>
    <col min="12032" max="12034" width="16.42578125" style="35" customWidth="1"/>
    <col min="12035" max="12286" width="11.42578125" style="35"/>
    <col min="12287" max="12287" width="60.7109375" style="35" bestFit="1" customWidth="1"/>
    <col min="12288" max="12290" width="16.42578125" style="35" customWidth="1"/>
    <col min="12291" max="12542" width="11.42578125" style="35"/>
    <col min="12543" max="12543" width="60.7109375" style="35" bestFit="1" customWidth="1"/>
    <col min="12544" max="12546" width="16.42578125" style="35" customWidth="1"/>
    <col min="12547" max="12798" width="11.42578125" style="35"/>
    <col min="12799" max="12799" width="60.7109375" style="35" bestFit="1" customWidth="1"/>
    <col min="12800" max="12802" width="16.42578125" style="35" customWidth="1"/>
    <col min="12803" max="13054" width="11.42578125" style="35"/>
    <col min="13055" max="13055" width="60.7109375" style="35" bestFit="1" customWidth="1"/>
    <col min="13056" max="13058" width="16.42578125" style="35" customWidth="1"/>
    <col min="13059" max="13310" width="11.42578125" style="35"/>
    <col min="13311" max="13311" width="60.7109375" style="35" bestFit="1" customWidth="1"/>
    <col min="13312" max="13314" width="16.42578125" style="35" customWidth="1"/>
    <col min="13315" max="13566" width="11.42578125" style="35"/>
    <col min="13567" max="13567" width="60.7109375" style="35" bestFit="1" customWidth="1"/>
    <col min="13568" max="13570" width="16.42578125" style="35" customWidth="1"/>
    <col min="13571" max="13822" width="11.42578125" style="35"/>
    <col min="13823" max="13823" width="60.7109375" style="35" bestFit="1" customWidth="1"/>
    <col min="13824" max="13826" width="16.42578125" style="35" customWidth="1"/>
    <col min="13827" max="14078" width="11.42578125" style="35"/>
    <col min="14079" max="14079" width="60.7109375" style="35" bestFit="1" customWidth="1"/>
    <col min="14080" max="14082" width="16.42578125" style="35" customWidth="1"/>
    <col min="14083" max="14334" width="11.42578125" style="35"/>
    <col min="14335" max="14335" width="60.7109375" style="35" bestFit="1" customWidth="1"/>
    <col min="14336" max="14338" width="16.42578125" style="35" customWidth="1"/>
    <col min="14339" max="14590" width="11.42578125" style="35"/>
    <col min="14591" max="14591" width="60.7109375" style="35" bestFit="1" customWidth="1"/>
    <col min="14592" max="14594" width="16.42578125" style="35" customWidth="1"/>
    <col min="14595" max="14846" width="11.42578125" style="35"/>
    <col min="14847" max="14847" width="60.7109375" style="35" bestFit="1" customWidth="1"/>
    <col min="14848" max="14850" width="16.42578125" style="35" customWidth="1"/>
    <col min="14851" max="15102" width="11.42578125" style="35"/>
    <col min="15103" max="15103" width="60.7109375" style="35" bestFit="1" customWidth="1"/>
    <col min="15104" max="15106" width="16.42578125" style="35" customWidth="1"/>
    <col min="15107" max="15358" width="11.42578125" style="35"/>
    <col min="15359" max="15359" width="60.7109375" style="35" bestFit="1" customWidth="1"/>
    <col min="15360" max="15362" width="16.42578125" style="35" customWidth="1"/>
    <col min="15363" max="15614" width="11.42578125" style="35"/>
    <col min="15615" max="15615" width="60.7109375" style="35" bestFit="1" customWidth="1"/>
    <col min="15616" max="15618" width="16.42578125" style="35" customWidth="1"/>
    <col min="15619" max="15870" width="11.42578125" style="35"/>
    <col min="15871" max="15871" width="60.7109375" style="35" bestFit="1" customWidth="1"/>
    <col min="15872" max="15874" width="16.42578125" style="35" customWidth="1"/>
    <col min="15875" max="16126" width="11.42578125" style="35"/>
    <col min="16127" max="16127" width="60.7109375" style="35" bestFit="1" customWidth="1"/>
    <col min="16128" max="16130" width="16.42578125" style="35" customWidth="1"/>
    <col min="16131" max="16384" width="11.42578125" style="35"/>
  </cols>
  <sheetData>
    <row r="1" spans="1:2" ht="15" x14ac:dyDescent="0.25">
      <c r="A1" s="2" t="s">
        <v>0</v>
      </c>
      <c r="B1" s="2"/>
    </row>
    <row r="2" spans="1:2" ht="15" x14ac:dyDescent="0.25">
      <c r="A2" s="2" t="s">
        <v>1</v>
      </c>
      <c r="B2" s="2"/>
    </row>
    <row r="3" spans="1:2" x14ac:dyDescent="0.2">
      <c r="A3" s="4" t="s">
        <v>61</v>
      </c>
      <c r="B3" s="4"/>
    </row>
    <row r="4" spans="1:2" x14ac:dyDescent="0.2">
      <c r="A4" s="4" t="s">
        <v>62</v>
      </c>
      <c r="B4" s="4"/>
    </row>
    <row r="5" spans="1:2" x14ac:dyDescent="0.2">
      <c r="A5" s="5" t="s">
        <v>3</v>
      </c>
      <c r="B5" s="5"/>
    </row>
    <row r="6" spans="1:2" ht="6.75" customHeight="1" x14ac:dyDescent="0.2">
      <c r="A6" s="37"/>
      <c r="B6" s="36"/>
    </row>
    <row r="7" spans="1:2" ht="15" x14ac:dyDescent="0.25">
      <c r="A7" s="38" t="s">
        <v>4</v>
      </c>
      <c r="B7" s="7">
        <v>43312</v>
      </c>
    </row>
    <row r="8" spans="1:2" s="37" customFormat="1" ht="9" customHeight="1" x14ac:dyDescent="0.2">
      <c r="A8" s="39"/>
      <c r="B8" s="40"/>
    </row>
    <row r="9" spans="1:2" ht="15" x14ac:dyDescent="0.25">
      <c r="A9" s="10" t="s">
        <v>63</v>
      </c>
      <c r="B9" s="40"/>
    </row>
    <row r="10" spans="1:2" x14ac:dyDescent="0.2">
      <c r="A10" s="41" t="s">
        <v>64</v>
      </c>
      <c r="B10" s="42">
        <v>96799.466419999997</v>
      </c>
    </row>
    <row r="11" spans="1:2" x14ac:dyDescent="0.2">
      <c r="A11" s="41" t="s">
        <v>65</v>
      </c>
      <c r="B11" s="42">
        <v>10530.101260000001</v>
      </c>
    </row>
    <row r="12" spans="1:2" x14ac:dyDescent="0.2">
      <c r="A12" s="41" t="s">
        <v>66</v>
      </c>
      <c r="B12" s="42">
        <v>6497.7484699999995</v>
      </c>
    </row>
    <row r="13" spans="1:2" x14ac:dyDescent="0.2">
      <c r="A13" s="41" t="s">
        <v>67</v>
      </c>
      <c r="B13" s="42">
        <v>83.604090000000014</v>
      </c>
    </row>
    <row r="14" spans="1:2" x14ac:dyDescent="0.2">
      <c r="A14" s="41" t="s">
        <v>68</v>
      </c>
      <c r="B14" s="42">
        <v>3986.7188600000004</v>
      </c>
    </row>
    <row r="15" spans="1:2" x14ac:dyDescent="0.2">
      <c r="A15" s="41" t="s">
        <v>69</v>
      </c>
      <c r="B15" s="42">
        <v>988.78561999999999</v>
      </c>
    </row>
    <row r="16" spans="1:2" x14ac:dyDescent="0.2">
      <c r="A16" s="41" t="s">
        <v>70</v>
      </c>
      <c r="B16" s="42">
        <v>14883.339689999999</v>
      </c>
    </row>
    <row r="17" spans="1:2" x14ac:dyDescent="0.2">
      <c r="A17" s="41" t="s">
        <v>71</v>
      </c>
      <c r="B17" s="42"/>
    </row>
    <row r="18" spans="1:2" x14ac:dyDescent="0.2">
      <c r="A18" s="41" t="s">
        <v>72</v>
      </c>
      <c r="B18" s="42">
        <v>2276.2051200000001</v>
      </c>
    </row>
    <row r="19" spans="1:2" x14ac:dyDescent="0.2">
      <c r="A19" s="41" t="s">
        <v>73</v>
      </c>
      <c r="B19" s="42">
        <v>8134.5794499999993</v>
      </c>
    </row>
    <row r="20" spans="1:2" ht="15" x14ac:dyDescent="0.25">
      <c r="A20" s="43" t="s">
        <v>74</v>
      </c>
      <c r="B20" s="44">
        <f>SUM(B10:B19)</f>
        <v>144180.54897999996</v>
      </c>
    </row>
    <row r="21" spans="1:2" ht="8.25" customHeight="1" x14ac:dyDescent="0.2">
      <c r="A21" s="39"/>
      <c r="B21" s="42"/>
    </row>
    <row r="22" spans="1:2" ht="15" x14ac:dyDescent="0.25">
      <c r="A22" s="10" t="s">
        <v>75</v>
      </c>
      <c r="B22" s="42"/>
    </row>
    <row r="23" spans="1:2" x14ac:dyDescent="0.2">
      <c r="A23" s="41" t="s">
        <v>76</v>
      </c>
      <c r="B23" s="42">
        <v>20034.606489999998</v>
      </c>
    </row>
    <row r="24" spans="1:2" x14ac:dyDescent="0.2">
      <c r="A24" s="41" t="s">
        <v>13</v>
      </c>
      <c r="B24" s="42">
        <v>12240.632250000001</v>
      </c>
    </row>
    <row r="25" spans="1:2" x14ac:dyDescent="0.2">
      <c r="A25" s="41" t="s">
        <v>77</v>
      </c>
      <c r="B25" s="42">
        <v>5730.7452800000001</v>
      </c>
    </row>
    <row r="26" spans="1:2" x14ac:dyDescent="0.2">
      <c r="A26" s="41" t="s">
        <v>78</v>
      </c>
      <c r="B26" s="42">
        <v>157.67836</v>
      </c>
    </row>
    <row r="27" spans="1:2" x14ac:dyDescent="0.2">
      <c r="A27" s="41" t="s">
        <v>79</v>
      </c>
      <c r="B27" s="42">
        <v>4104.2847099999999</v>
      </c>
    </row>
    <row r="28" spans="1:2" x14ac:dyDescent="0.2">
      <c r="A28" s="41" t="s">
        <v>80</v>
      </c>
      <c r="B28" s="42">
        <v>2184.6724399999998</v>
      </c>
    </row>
    <row r="29" spans="1:2" x14ac:dyDescent="0.2">
      <c r="A29" s="41" t="s">
        <v>81</v>
      </c>
      <c r="B29" s="42">
        <v>3424.4198700000002</v>
      </c>
    </row>
    <row r="30" spans="1:2" x14ac:dyDescent="0.2">
      <c r="A30" s="41" t="s">
        <v>73</v>
      </c>
      <c r="B30" s="42">
        <v>13095.402039999999</v>
      </c>
    </row>
    <row r="31" spans="1:2" ht="15" x14ac:dyDescent="0.25">
      <c r="A31" s="43" t="s">
        <v>82</v>
      </c>
      <c r="B31" s="46">
        <f>SUM(B23:B30)</f>
        <v>60972.441440000002</v>
      </c>
    </row>
    <row r="32" spans="1:2" ht="6" customHeight="1" x14ac:dyDescent="0.2">
      <c r="A32" s="39"/>
      <c r="B32" s="47"/>
    </row>
    <row r="33" spans="1:2" ht="6.75" customHeight="1" x14ac:dyDescent="0.2">
      <c r="A33" s="39"/>
      <c r="B33" s="42"/>
    </row>
    <row r="34" spans="1:2" ht="15" x14ac:dyDescent="0.25">
      <c r="A34" s="48" t="s">
        <v>83</v>
      </c>
      <c r="B34" s="49">
        <f>B20-B31</f>
        <v>83208.107539999968</v>
      </c>
    </row>
    <row r="35" spans="1:2" ht="6.75" customHeight="1" x14ac:dyDescent="0.2">
      <c r="A35" s="39"/>
      <c r="B35" s="42"/>
    </row>
    <row r="36" spans="1:2" ht="15" x14ac:dyDescent="0.25">
      <c r="A36" s="50" t="s">
        <v>84</v>
      </c>
      <c r="B36" s="42"/>
    </row>
    <row r="37" spans="1:2" x14ac:dyDescent="0.2">
      <c r="A37" s="41" t="s">
        <v>85</v>
      </c>
      <c r="B37" s="42">
        <v>21674.905910000001</v>
      </c>
    </row>
    <row r="38" spans="1:2" x14ac:dyDescent="0.2">
      <c r="A38" s="41" t="s">
        <v>86</v>
      </c>
      <c r="B38" s="42">
        <v>19452.674019999999</v>
      </c>
    </row>
    <row r="39" spans="1:2" x14ac:dyDescent="0.2">
      <c r="A39" s="41" t="s">
        <v>87</v>
      </c>
      <c r="B39" s="42">
        <v>3849.8276299999998</v>
      </c>
    </row>
    <row r="40" spans="1:2" ht="15" x14ac:dyDescent="0.25">
      <c r="A40" s="43" t="s">
        <v>88</v>
      </c>
      <c r="B40" s="44">
        <f>SUM(B37:B39)</f>
        <v>44977.40756</v>
      </c>
    </row>
    <row r="41" spans="1:2" ht="6" customHeight="1" x14ac:dyDescent="0.2">
      <c r="A41" s="39"/>
      <c r="B41" s="47"/>
    </row>
    <row r="42" spans="1:2" ht="6" customHeight="1" x14ac:dyDescent="0.2">
      <c r="A42" s="39"/>
      <c r="B42" s="42"/>
    </row>
    <row r="43" spans="1:2" ht="15" x14ac:dyDescent="0.25">
      <c r="A43" s="48" t="s">
        <v>89</v>
      </c>
      <c r="B43" s="49">
        <f>B34-B40</f>
        <v>38230.699979999968</v>
      </c>
    </row>
    <row r="44" spans="1:2" ht="9" customHeight="1" x14ac:dyDescent="0.25">
      <c r="A44" s="8"/>
      <c r="B44" s="42"/>
    </row>
    <row r="45" spans="1:2" ht="15" x14ac:dyDescent="0.25">
      <c r="A45" s="10" t="s">
        <v>90</v>
      </c>
      <c r="B45" s="42"/>
    </row>
    <row r="46" spans="1:2" x14ac:dyDescent="0.2">
      <c r="A46" s="41" t="s">
        <v>14</v>
      </c>
      <c r="B46" s="42">
        <v>24736.137309999998</v>
      </c>
    </row>
    <row r="47" spans="1:2" ht="15" x14ac:dyDescent="0.25">
      <c r="A47" s="43" t="s">
        <v>91</v>
      </c>
      <c r="B47" s="46">
        <f>SUM(B46:B46)</f>
        <v>24736.137309999998</v>
      </c>
    </row>
    <row r="48" spans="1:2" ht="5.25" customHeight="1" x14ac:dyDescent="0.2">
      <c r="A48" s="39"/>
      <c r="B48" s="47"/>
    </row>
    <row r="49" spans="1:2" ht="5.25" customHeight="1" x14ac:dyDescent="0.2">
      <c r="A49" s="39"/>
      <c r="B49" s="42"/>
    </row>
    <row r="50" spans="1:2" ht="12" customHeight="1" x14ac:dyDescent="0.25">
      <c r="A50" s="48" t="s">
        <v>92</v>
      </c>
      <c r="B50" s="49">
        <f>+B43-B47</f>
        <v>13494.56266999997</v>
      </c>
    </row>
    <row r="51" spans="1:2" ht="6.75" customHeight="1" x14ac:dyDescent="0.2">
      <c r="A51" s="39"/>
      <c r="B51" s="42"/>
    </row>
    <row r="52" spans="1:2" ht="12" customHeight="1" x14ac:dyDescent="0.2">
      <c r="A52" s="41" t="s">
        <v>93</v>
      </c>
      <c r="B52" s="42">
        <v>1.1040699999999999</v>
      </c>
    </row>
    <row r="53" spans="1:2" x14ac:dyDescent="0.2">
      <c r="A53" s="41" t="s">
        <v>94</v>
      </c>
      <c r="B53" s="51">
        <v>13938.386011686407</v>
      </c>
    </row>
    <row r="54" spans="1:2" ht="9.9499999999999993" customHeight="1" x14ac:dyDescent="0.2">
      <c r="A54" s="39"/>
      <c r="B54" s="42"/>
    </row>
    <row r="55" spans="1:2" ht="15" x14ac:dyDescent="0.25">
      <c r="A55" s="48" t="s">
        <v>95</v>
      </c>
      <c r="B55" s="49">
        <f>SUM(B50:B54)</f>
        <v>27434.052751686377</v>
      </c>
    </row>
    <row r="56" spans="1:2" ht="9.75" customHeight="1" x14ac:dyDescent="0.2">
      <c r="A56" s="39" t="s">
        <v>96</v>
      </c>
      <c r="B56" s="42"/>
    </row>
    <row r="57" spans="1:2" x14ac:dyDescent="0.2">
      <c r="A57" s="39" t="s">
        <v>97</v>
      </c>
      <c r="B57" s="42">
        <v>7809.5355900000004</v>
      </c>
    </row>
    <row r="58" spans="1:2" x14ac:dyDescent="0.2">
      <c r="A58" s="39" t="s">
        <v>98</v>
      </c>
      <c r="B58" s="42">
        <v>1920.7208000000001</v>
      </c>
    </row>
    <row r="59" spans="1:2" x14ac:dyDescent="0.2">
      <c r="A59" s="39" t="s">
        <v>99</v>
      </c>
      <c r="B59" s="42">
        <v>1242.2271099999998</v>
      </c>
    </row>
    <row r="60" spans="1:2" ht="9.9499999999999993" customHeight="1" x14ac:dyDescent="0.2">
      <c r="A60" s="39"/>
      <c r="B60" s="42"/>
    </row>
    <row r="61" spans="1:2" ht="15" x14ac:dyDescent="0.25">
      <c r="A61" s="48" t="s">
        <v>100</v>
      </c>
      <c r="B61" s="49">
        <f>+B55-B57-B58-B59</f>
        <v>16461.569251686378</v>
      </c>
    </row>
    <row r="62" spans="1:2" ht="8.25" customHeight="1" x14ac:dyDescent="0.2">
      <c r="A62" s="39"/>
      <c r="B62" s="42"/>
    </row>
    <row r="63" spans="1:2" x14ac:dyDescent="0.2">
      <c r="A63" s="39" t="s">
        <v>101</v>
      </c>
      <c r="B63" s="51">
        <v>254.68392853726851</v>
      </c>
    </row>
    <row r="64" spans="1:2" ht="9.9499999999999993" customHeight="1" x14ac:dyDescent="0.2">
      <c r="A64" s="39"/>
      <c r="B64" s="42"/>
    </row>
    <row r="65" spans="1:3" ht="15.75" thickBot="1" x14ac:dyDescent="0.3">
      <c r="A65" s="52" t="s">
        <v>102</v>
      </c>
      <c r="B65" s="53">
        <f>+B61-B63</f>
        <v>16206.88532314911</v>
      </c>
      <c r="C65" s="45"/>
    </row>
    <row r="66" spans="1:3" ht="15" thickTop="1" x14ac:dyDescent="0.2">
      <c r="A66" s="54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2018-08-09T12:58:17Z</dcterms:created>
  <dcterms:modified xsi:type="dcterms:W3CDTF">2018-08-09T13:16:19Z</dcterms:modified>
</cp:coreProperties>
</file>