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95" windowWidth="17520" windowHeight="9150"/>
  </bookViews>
  <sheets>
    <sheet name="BALANCE " sheetId="1" r:id="rId1"/>
    <sheet name="E.R. ACUMULADO" sheetId="2" r:id="rId2"/>
  </sheets>
  <externalReferences>
    <externalReference r:id="rId3"/>
    <externalReference r:id="rId4"/>
  </externalReferences>
  <definedNames>
    <definedName name="_xlnm.Print_Area" localSheetId="0">'BALANCE '!$A$1:$F$57</definedName>
    <definedName name="_xlnm.Print_Area" localSheetId="1">'E.R. ACUMULADO'!$A$1:$B$54</definedName>
  </definedNames>
  <calcPr calcId="144525"/>
</workbook>
</file>

<file path=xl/calcChain.xml><?xml version="1.0" encoding="utf-8"?>
<calcChain xmlns="http://schemas.openxmlformats.org/spreadsheetml/2006/main">
  <c r="B44" i="2" l="1"/>
  <c r="B33" i="1" l="1"/>
  <c r="B18" i="1" l="1"/>
  <c r="B52" i="2" l="1"/>
  <c r="A48" i="2"/>
  <c r="B29" i="2"/>
  <c r="B33" i="2" s="1"/>
  <c r="B13" i="2"/>
  <c r="B18" i="2" s="1"/>
  <c r="F53" i="1"/>
  <c r="E53" i="1"/>
  <c r="C52" i="1"/>
  <c r="D52" i="1" s="1"/>
  <c r="C51" i="1"/>
  <c r="D51" i="1" s="1"/>
  <c r="D48" i="1"/>
  <c r="F46" i="1"/>
  <c r="E46" i="1"/>
  <c r="B46" i="1"/>
  <c r="C46" i="1" s="1"/>
  <c r="D46" i="1" s="1"/>
  <c r="D45" i="1"/>
  <c r="F43" i="1"/>
  <c r="E43" i="1"/>
  <c r="B43" i="1"/>
  <c r="C43" i="1" s="1"/>
  <c r="D43" i="1" s="1"/>
  <c r="C42" i="1"/>
  <c r="D42" i="1" s="1"/>
  <c r="C41" i="1"/>
  <c r="D41" i="1" s="1"/>
  <c r="C35" i="1"/>
  <c r="D35" i="1" s="1"/>
  <c r="F33" i="1"/>
  <c r="F37" i="1" s="1"/>
  <c r="E33" i="1"/>
  <c r="E37" i="1" s="1"/>
  <c r="B37" i="1"/>
  <c r="C37" i="1" s="1"/>
  <c r="D37" i="1" s="1"/>
  <c r="D32" i="1"/>
  <c r="D31" i="1"/>
  <c r="F25" i="1"/>
  <c r="E25" i="1"/>
  <c r="B25" i="1"/>
  <c r="D24" i="1"/>
  <c r="D23" i="1"/>
  <c r="D22" i="1"/>
  <c r="D21" i="1"/>
  <c r="D20" i="1"/>
  <c r="F18" i="1"/>
  <c r="E18" i="1"/>
  <c r="D17" i="1"/>
  <c r="D16" i="1"/>
  <c r="D15" i="1"/>
  <c r="D13" i="1"/>
  <c r="D12" i="1"/>
  <c r="D11" i="1"/>
  <c r="D10" i="1"/>
  <c r="D9" i="1"/>
  <c r="D18" i="1" l="1"/>
  <c r="B27" i="1"/>
  <c r="F27" i="1"/>
  <c r="E27" i="1"/>
  <c r="F55" i="1"/>
  <c r="B35" i="2"/>
  <c r="F57" i="1"/>
  <c r="C18" i="1"/>
  <c r="C25" i="1"/>
  <c r="D25" i="1" s="1"/>
  <c r="C33" i="1"/>
  <c r="D33" i="1" s="1"/>
  <c r="E55" i="1"/>
  <c r="C27" i="1" l="1"/>
  <c r="D27" i="1"/>
  <c r="B54" i="2"/>
  <c r="B52" i="1" s="1"/>
  <c r="B53" i="1" s="1"/>
  <c r="E57" i="1"/>
  <c r="C53" i="1" l="1"/>
  <c r="D53" i="1" s="1"/>
  <c r="B55" i="1"/>
  <c r="B57" i="1" l="1"/>
  <c r="C57" i="1" s="1"/>
  <c r="D57" i="1" s="1"/>
  <c r="C55" i="1"/>
  <c r="D55" i="1" s="1"/>
</calcChain>
</file>

<file path=xl/sharedStrings.xml><?xml version="1.0" encoding="utf-8"?>
<sst xmlns="http://schemas.openxmlformats.org/spreadsheetml/2006/main" count="89" uniqueCount="77">
  <si>
    <t>ACTIVO</t>
  </si>
  <si>
    <t xml:space="preserve"> </t>
  </si>
  <si>
    <t>CORRIENTE</t>
  </si>
  <si>
    <t>CAJA</t>
  </si>
  <si>
    <t>BANCOS Y FINANCIERAS DEL PAIS</t>
  </si>
  <si>
    <t>DISPONIBLE RESTRINGIDO</t>
  </si>
  <si>
    <t>INVERSIONES FINANCIERAS</t>
  </si>
  <si>
    <t xml:space="preserve">CUENTAS Y DOCUMENTOS POR COBRAR </t>
  </si>
  <si>
    <t>CUENTAS Y DOCUMENTOS COBRA REL.</t>
  </si>
  <si>
    <t>RENDIMIENTOS POR COBRAR</t>
  </si>
  <si>
    <t>IMPUESTOS</t>
  </si>
  <si>
    <t>GASTOS PAGADOS POR ANTICIPADO</t>
  </si>
  <si>
    <t>ACTIVO NO CORRIENTE</t>
  </si>
  <si>
    <t>INMUEBLES A VALOR NETO</t>
  </si>
  <si>
    <t>MUEBLES A VALOR NETO</t>
  </si>
  <si>
    <t>MEJORAS EN PROPIEDAD PLANTA Y EQUIPO</t>
  </si>
  <si>
    <t>INVERSIONES FINANCIERAS A LARGO PLAZO</t>
  </si>
  <si>
    <t>ACTIVOS INTANGIBLES</t>
  </si>
  <si>
    <t>TOTAL ACTIVO</t>
  </si>
  <si>
    <t>PASIVO</t>
  </si>
  <si>
    <t xml:space="preserve">CUENTAS POR PAGAR </t>
  </si>
  <si>
    <t>IMPUESTOS POR PAGAR PROPIOS</t>
  </si>
  <si>
    <t>PASIVO NO CORRIENTE</t>
  </si>
  <si>
    <t>ESTIMACION PARA OBLIGACIONES LABORALES</t>
  </si>
  <si>
    <t xml:space="preserve">TOTAL PASIVO </t>
  </si>
  <si>
    <t>PATRIMONIO</t>
  </si>
  <si>
    <t>CAPITAL</t>
  </si>
  <si>
    <t xml:space="preserve">CAPITAL SOCIAL MINIMO </t>
  </si>
  <si>
    <t xml:space="preserve">CAPITAL SOCIAL VARIABLE </t>
  </si>
  <si>
    <t xml:space="preserve">RESERVAS DE CAPITAL </t>
  </si>
  <si>
    <t xml:space="preserve">RESERVA LEGAL </t>
  </si>
  <si>
    <t>VALORIZACIÓN DE MERCADO</t>
  </si>
  <si>
    <t>RESULTADOS ACUMULADOS</t>
  </si>
  <si>
    <t>RESULTADOS DEL EJERCICIO ANTERIOR</t>
  </si>
  <si>
    <t xml:space="preserve">RESULTADOS DEL PRESENTE EJERCICIO </t>
  </si>
  <si>
    <t>TOTAL PATRIMONIO</t>
  </si>
  <si>
    <t>TOTAL PASIVO MAS PATRIMONIO</t>
  </si>
  <si>
    <t>INGRESOS  POR SERVICIOS BURSATILES E INVERSIONES</t>
  </si>
  <si>
    <t>MERCADO PRIMARIO</t>
  </si>
  <si>
    <t>MERCADO SECUNDARIO</t>
  </si>
  <si>
    <t>REPORTO</t>
  </si>
  <si>
    <t>OPERACIONALES DEL EXTERIOR</t>
  </si>
  <si>
    <t>INGRESOS DE OPERACIONES POR SERVICIOS DE ADMINISTRACION DE CARTERA</t>
  </si>
  <si>
    <t>INGRESOS DIVERSOS</t>
  </si>
  <si>
    <t xml:space="preserve">TOTAL DE INGRESOS DE OPERACION </t>
  </si>
  <si>
    <t>GASTOS DE OPERACIÓN BURSATILES</t>
  </si>
  <si>
    <t>GASTOS ADMINITRACION DE CARTERA</t>
  </si>
  <si>
    <t>GASTOS GENERALES DE ADMON. Y PERSONAL DE OPERACIONES BURSATILES</t>
  </si>
  <si>
    <t>GASTOS DE PERSONAL</t>
  </si>
  <si>
    <t>GASTOS DE DIRECTORIO</t>
  </si>
  <si>
    <t>GASTOS DE TERCEROS</t>
  </si>
  <si>
    <t>GASTOS POR SEGUROS</t>
  </si>
  <si>
    <t>IMPUESTOS Y CONTRIBUCIONES</t>
  </si>
  <si>
    <t>GASTOS DIVERSOS</t>
  </si>
  <si>
    <t>DEPRECIACION, AMORTIZACION Y DETERIORO POR OPERACIONES CORRIENTES</t>
  </si>
  <si>
    <t>TOTAL DE GASTOS DE OPERACIÓN</t>
  </si>
  <si>
    <t>RESULTADOS DE OPERACION</t>
  </si>
  <si>
    <t>INGRESOS FINANCIEROS</t>
  </si>
  <si>
    <t>INGRESOS POR INVERSIONES FINANCIERAS</t>
  </si>
  <si>
    <t>INGRESOS EXTRAORDINARIOS</t>
  </si>
  <si>
    <t>TOTAL INGRESOS FINANCIEROS</t>
  </si>
  <si>
    <t>GASTOS FINANCIEROS</t>
  </si>
  <si>
    <t>GASTOS DE OPERACION POR INVERSIONES PROPIAS</t>
  </si>
  <si>
    <t>OTROS GASTOS FINANCIEROS</t>
  </si>
  <si>
    <t>PROV. PARA INCOBRABILIDAD Y DESVALORIZACIÓN DE IVERSIONES</t>
  </si>
  <si>
    <t>PERDIDAS EN VTAS DE ACTIVOS.</t>
  </si>
  <si>
    <t>TOTAL  GASTOS FINANCIEROS</t>
  </si>
  <si>
    <t>Servicios Generales Bursátiles, S.A. de C.V.</t>
  </si>
  <si>
    <t>Casa de Corredores de Bolsa</t>
  </si>
  <si>
    <t>(Sociedad Salvadoreña)</t>
  </si>
  <si>
    <t xml:space="preserve">(Expresado en miles dólares de los Estados Unidos de América)  </t>
  </si>
  <si>
    <t xml:space="preserve">(Expresado en miles  dólares de los Estados Unidos de América)  </t>
  </si>
  <si>
    <t>UTILIDAD (PERDIDA) ANTES DE  IMPUESTOS</t>
  </si>
  <si>
    <t>OBLIGACIONES POR OPERACIONES BURSATILES</t>
  </si>
  <si>
    <t>OTROS INGRESOS FINANCIEROS</t>
  </si>
  <si>
    <t>Estado de Resultados del 01 de enero al 30 de Junio de 2018</t>
  </si>
  <si>
    <t>Balance General al 30 de Junio 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</si>
</sst>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[$€]* #,##0.00_);_([$€]* \(#,##0.00\);_([$€]* &quot;-&quot;??_);_(@_)"/>
    <numFmt numFmtId="166" formatCode="_-* #,##0.00\ &quot;€&quot;_-;\-* #,##0.00\ &quot;€&quot;_-;_-* &quot;-&quot;??\ &quot;€&quot;_-;_-@_-"/>
    <numFmt numFmtId="167" formatCode="_-* #,##0.00_-;\-* #,##0.00_-;_-* &quot;-&quot;??_-;_-@_-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u/>
      <sz val="11"/>
      <name val="Calibri"/>
      <family val="2"/>
      <scheme val="minor"/>
    </font>
    <font>
      <sz val="10"/>
      <name val="Calibri"/>
      <family val="2"/>
      <scheme val="minor"/>
    </font>
    <font>
      <sz val="11"/>
      <name val="Arial"/>
      <family val="2"/>
    </font>
    <font>
      <sz val="11"/>
      <name val="Bookman Old Style"/>
      <family val="1"/>
    </font>
    <font>
      <sz val="10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sz val="11"/>
      <name val="Calibri"/>
      <family val="2"/>
    </font>
    <font>
      <b/>
      <sz val="11"/>
      <name val="Calibri"/>
      <family val="2"/>
    </font>
    <font>
      <b/>
      <u/>
      <sz val="11"/>
      <name val="Calibri"/>
      <family val="2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3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7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2" borderId="3" applyNumberFormat="0" applyAlignment="0" applyProtection="0"/>
    <xf numFmtId="0" fontId="6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165" fontId="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>
      <alignment vertical="top"/>
    </xf>
    <xf numFmtId="0" fontId="16" fillId="0" borderId="0">
      <alignment vertical="top"/>
    </xf>
    <xf numFmtId="0" fontId="16" fillId="0" borderId="0">
      <alignment vertical="top"/>
    </xf>
    <xf numFmtId="0" fontId="17" fillId="0" borderId="0"/>
    <xf numFmtId="0" fontId="15" fillId="0" borderId="0"/>
    <xf numFmtId="0" fontId="7" fillId="0" borderId="0"/>
    <xf numFmtId="0" fontId="7" fillId="0" borderId="0"/>
    <xf numFmtId="0" fontId="7" fillId="0" borderId="0"/>
    <xf numFmtId="0" fontId="7" fillId="3" borderId="4" applyNumberFormat="0" applyFont="0" applyAlignment="0" applyProtection="0"/>
    <xf numFmtId="0" fontId="7" fillId="3" borderId="4" applyNumberFormat="0" applyFont="0" applyAlignment="0" applyProtection="0"/>
    <xf numFmtId="9" fontId="1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04">
    <xf numFmtId="0" fontId="0" fillId="0" borderId="0" xfId="0"/>
    <xf numFmtId="0" fontId="9" fillId="0" borderId="0" xfId="0" applyFont="1"/>
    <xf numFmtId="0" fontId="9" fillId="0" borderId="0" xfId="0" applyFont="1" applyBorder="1"/>
    <xf numFmtId="0" fontId="8" fillId="0" borderId="0" xfId="0" applyFont="1" applyAlignment="1">
      <alignment horizontal="center"/>
    </xf>
    <xf numFmtId="0" fontId="10" fillId="0" borderId="0" xfId="0" applyFont="1" applyBorder="1"/>
    <xf numFmtId="43" fontId="9" fillId="0" borderId="0" xfId="1" applyFont="1" applyBorder="1"/>
    <xf numFmtId="164" fontId="9" fillId="0" borderId="0" xfId="3" applyNumberFormat="1" applyFont="1" applyBorder="1"/>
    <xf numFmtId="43" fontId="8" fillId="0" borderId="0" xfId="1" applyFont="1" applyAlignment="1">
      <alignment horizontal="center"/>
    </xf>
    <xf numFmtId="0" fontId="10" fillId="0" borderId="0" xfId="0" applyFont="1" applyAlignment="1"/>
    <xf numFmtId="43" fontId="8" fillId="0" borderId="0" xfId="1" applyFont="1" applyFill="1"/>
    <xf numFmtId="43" fontId="8" fillId="0" borderId="0" xfId="1" applyFont="1"/>
    <xf numFmtId="44" fontId="0" fillId="0" borderId="0" xfId="2" applyFont="1"/>
    <xf numFmtId="43" fontId="9" fillId="0" borderId="0" xfId="1" applyFont="1"/>
    <xf numFmtId="43" fontId="12" fillId="0" borderId="0" xfId="1" applyFont="1"/>
    <xf numFmtId="0" fontId="9" fillId="0" borderId="0" xfId="0" applyFont="1" applyFill="1"/>
    <xf numFmtId="44" fontId="0" fillId="0" borderId="0" xfId="2" applyFont="1" applyFill="1"/>
    <xf numFmtId="43" fontId="9" fillId="0" borderId="5" xfId="1" applyFont="1" applyBorder="1"/>
    <xf numFmtId="44" fontId="4" fillId="2" borderId="3" xfId="2" applyFont="1" applyFill="1" applyBorder="1"/>
    <xf numFmtId="164" fontId="4" fillId="2" borderId="3" xfId="3" applyNumberFormat="1" applyFont="1" applyFill="1" applyBorder="1"/>
    <xf numFmtId="43" fontId="4" fillId="2" borderId="3" xfId="6" applyNumberFormat="1" applyFont="1"/>
    <xf numFmtId="0" fontId="10" fillId="0" borderId="0" xfId="0" applyFont="1"/>
    <xf numFmtId="44" fontId="8" fillId="0" borderId="0" xfId="2" applyFont="1" applyFill="1"/>
    <xf numFmtId="44" fontId="9" fillId="0" borderId="0" xfId="2" applyFont="1" applyBorder="1"/>
    <xf numFmtId="43" fontId="13" fillId="0" borderId="0" xfId="1" applyFont="1"/>
    <xf numFmtId="43" fontId="13" fillId="0" borderId="0" xfId="1" applyFont="1" applyBorder="1"/>
    <xf numFmtId="44" fontId="8" fillId="0" borderId="0" xfId="2" applyFont="1" applyFill="1" applyBorder="1"/>
    <xf numFmtId="43" fontId="8" fillId="0" borderId="0" xfId="1" applyFont="1" applyBorder="1"/>
    <xf numFmtId="0" fontId="8" fillId="0" borderId="0" xfId="0" applyFont="1" applyBorder="1" applyAlignment="1">
      <alignment horizontal="center"/>
    </xf>
    <xf numFmtId="44" fontId="3" fillId="0" borderId="1" xfId="2" applyFont="1" applyBorder="1"/>
    <xf numFmtId="164" fontId="3" fillId="0" borderId="1" xfId="3" applyNumberFormat="1" applyFont="1" applyBorder="1"/>
    <xf numFmtId="43" fontId="3" fillId="0" borderId="1" xfId="4" applyNumberFormat="1" applyFont="1"/>
    <xf numFmtId="44" fontId="9" fillId="0" borderId="0" xfId="0" applyNumberFormat="1" applyFont="1" applyBorder="1"/>
    <xf numFmtId="43" fontId="10" fillId="0" borderId="0" xfId="1" applyFont="1"/>
    <xf numFmtId="44" fontId="8" fillId="0" borderId="0" xfId="2" applyFont="1" applyBorder="1"/>
    <xf numFmtId="164" fontId="8" fillId="0" borderId="0" xfId="3" applyNumberFormat="1" applyFont="1" applyBorder="1"/>
    <xf numFmtId="0" fontId="8" fillId="0" borderId="0" xfId="0" applyFont="1"/>
    <xf numFmtId="43" fontId="9" fillId="0" borderId="0" xfId="1" applyFont="1" applyFill="1" applyBorder="1"/>
    <xf numFmtId="43" fontId="8" fillId="0" borderId="0" xfId="1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164" fontId="9" fillId="0" borderId="0" xfId="3" applyNumberFormat="1" applyFont="1"/>
    <xf numFmtId="43" fontId="12" fillId="0" borderId="0" xfId="1" applyFont="1" applyAlignment="1">
      <alignment vertical="top"/>
    </xf>
    <xf numFmtId="0" fontId="8" fillId="0" borderId="0" xfId="0" applyFont="1" applyFill="1"/>
    <xf numFmtId="0" fontId="9" fillId="0" borderId="0" xfId="0" applyFont="1" applyAlignment="1">
      <alignment horizontal="center"/>
    </xf>
    <xf numFmtId="43" fontId="9" fillId="0" borderId="0" xfId="1" applyFont="1" applyAlignment="1">
      <alignment horizontal="center"/>
    </xf>
    <xf numFmtId="0" fontId="18" fillId="0" borderId="0" xfId="0" applyFont="1"/>
    <xf numFmtId="167" fontId="18" fillId="0" borderId="0" xfId="0" applyNumberFormat="1" applyFont="1"/>
    <xf numFmtId="44" fontId="18" fillId="0" borderId="0" xfId="0" applyNumberFormat="1" applyFont="1"/>
    <xf numFmtId="44" fontId="14" fillId="0" borderId="0" xfId="2" applyFont="1" applyAlignment="1">
      <alignment horizontal="right" vertical="top"/>
    </xf>
    <xf numFmtId="49" fontId="21" fillId="0" borderId="0" xfId="0" applyNumberFormat="1" applyFont="1" applyAlignment="1">
      <alignment horizontal="center" vertical="top"/>
    </xf>
    <xf numFmtId="0" fontId="20" fillId="0" borderId="0" xfId="0" applyFont="1" applyAlignment="1">
      <alignment horizontal="left" vertical="top"/>
    </xf>
    <xf numFmtId="0" fontId="19" fillId="0" borderId="0" xfId="0" applyFont="1" applyBorder="1" applyAlignment="1">
      <alignment horizontal="left" vertical="top"/>
    </xf>
    <xf numFmtId="0" fontId="18" fillId="0" borderId="0" xfId="0" applyFont="1" applyBorder="1" applyAlignment="1">
      <alignment vertical="top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horizontal="left" vertical="top"/>
    </xf>
    <xf numFmtId="0" fontId="3" fillId="0" borderId="2" xfId="5" applyAlignment="1">
      <alignment horizontal="left" vertical="top"/>
    </xf>
    <xf numFmtId="43" fontId="18" fillId="0" borderId="0" xfId="1" applyFont="1" applyAlignment="1">
      <alignment vertical="top"/>
    </xf>
    <xf numFmtId="0" fontId="9" fillId="0" borderId="0" xfId="0" applyFont="1" applyAlignment="1">
      <alignment vertical="top"/>
    </xf>
    <xf numFmtId="0" fontId="18" fillId="0" borderId="0" xfId="0" applyFont="1" applyAlignment="1">
      <alignment vertical="top"/>
    </xf>
    <xf numFmtId="0" fontId="5" fillId="4" borderId="0" xfId="7" applyFont="1" applyAlignment="1">
      <alignment vertical="top"/>
    </xf>
    <xf numFmtId="0" fontId="19" fillId="0" borderId="0" xfId="0" applyFont="1" applyAlignment="1">
      <alignment vertical="top"/>
    </xf>
    <xf numFmtId="0" fontId="18" fillId="0" borderId="0" xfId="0" applyFont="1" applyBorder="1" applyAlignment="1">
      <alignment horizontal="left" vertical="top"/>
    </xf>
    <xf numFmtId="0" fontId="10" fillId="0" borderId="0" xfId="0" applyFont="1" applyAlignment="1">
      <alignment vertical="top"/>
    </xf>
    <xf numFmtId="0" fontId="9" fillId="0" borderId="0" xfId="0" applyFont="1" applyFill="1" applyBorder="1" applyAlignment="1">
      <alignment vertical="top"/>
    </xf>
    <xf numFmtId="0" fontId="18" fillId="0" borderId="0" xfId="0" applyFont="1" applyFill="1" applyBorder="1" applyAlignment="1">
      <alignment horizontal="left" vertical="top"/>
    </xf>
    <xf numFmtId="0" fontId="5" fillId="4" borderId="6" xfId="7" applyFont="1" applyBorder="1" applyAlignment="1">
      <alignment vertical="top"/>
    </xf>
    <xf numFmtId="44" fontId="18" fillId="0" borderId="0" xfId="2" applyNumberFormat="1" applyFont="1"/>
    <xf numFmtId="44" fontId="21" fillId="0" borderId="0" xfId="0" applyNumberFormat="1" applyFont="1" applyAlignment="1">
      <alignment horizontal="center" vertical="top"/>
    </xf>
    <xf numFmtId="44" fontId="9" fillId="0" borderId="0" xfId="1" applyNumberFormat="1" applyFont="1" applyFill="1" applyBorder="1" applyAlignment="1">
      <alignment vertical="top"/>
    </xf>
    <xf numFmtId="44" fontId="9" fillId="0" borderId="0" xfId="0" applyNumberFormat="1" applyFont="1" applyFill="1" applyAlignment="1">
      <alignment vertical="top"/>
    </xf>
    <xf numFmtId="44" fontId="4" fillId="0" borderId="3" xfId="2" applyNumberFormat="1" applyFont="1" applyFill="1" applyBorder="1" applyAlignment="1">
      <alignment vertical="top"/>
    </xf>
    <xf numFmtId="44" fontId="9" fillId="0" borderId="0" xfId="2" applyNumberFormat="1" applyFont="1" applyFill="1" applyAlignment="1">
      <alignment vertical="top"/>
    </xf>
    <xf numFmtId="44" fontId="8" fillId="0" borderId="0" xfId="2" applyNumberFormat="1" applyFont="1" applyFill="1" applyBorder="1" applyAlignment="1">
      <alignment vertical="top"/>
    </xf>
    <xf numFmtId="44" fontId="3" fillId="0" borderId="2" xfId="2" applyNumberFormat="1" applyFont="1" applyFill="1" applyBorder="1" applyAlignment="1">
      <alignment horizontal="left" vertical="top"/>
    </xf>
    <xf numFmtId="44" fontId="9" fillId="0" borderId="0" xfId="2" applyNumberFormat="1" applyFont="1" applyFill="1" applyBorder="1" applyAlignment="1">
      <alignment vertical="top"/>
    </xf>
    <xf numFmtId="44" fontId="0" fillId="0" borderId="0" xfId="2" applyNumberFormat="1" applyFont="1" applyAlignment="1">
      <alignment vertical="top"/>
    </xf>
    <xf numFmtId="44" fontId="5" fillId="6" borderId="0" xfId="2" applyNumberFormat="1" applyFont="1" applyFill="1" applyBorder="1" applyAlignment="1">
      <alignment vertical="top"/>
    </xf>
    <xf numFmtId="44" fontId="9" fillId="0" borderId="0" xfId="2" applyNumberFormat="1" applyFont="1" applyBorder="1" applyAlignment="1">
      <alignment vertical="top"/>
    </xf>
    <xf numFmtId="44" fontId="0" fillId="0" borderId="0" xfId="2" applyNumberFormat="1" applyFont="1" applyFill="1" applyAlignment="1">
      <alignment vertical="top"/>
    </xf>
    <xf numFmtId="44" fontId="0" fillId="0" borderId="0" xfId="2" applyNumberFormat="1" applyFont="1"/>
    <xf numFmtId="44" fontId="4" fillId="0" borderId="0" xfId="2" applyNumberFormat="1" applyFont="1" applyFill="1" applyBorder="1" applyAlignment="1">
      <alignment vertical="top"/>
    </xf>
    <xf numFmtId="44" fontId="5" fillId="6" borderId="6" xfId="2" applyNumberFormat="1" applyFont="1" applyFill="1" applyBorder="1" applyAlignment="1">
      <alignment vertical="top"/>
    </xf>
    <xf numFmtId="44" fontId="9" fillId="0" borderId="0" xfId="0" applyNumberFormat="1" applyFont="1" applyFill="1"/>
    <xf numFmtId="44" fontId="8" fillId="0" borderId="0" xfId="1" applyNumberFormat="1" applyFont="1" applyFill="1" applyAlignment="1">
      <alignment horizontal="center"/>
    </xf>
    <xf numFmtId="44" fontId="8" fillId="0" borderId="0" xfId="1" applyNumberFormat="1" applyFont="1" applyFill="1"/>
    <xf numFmtId="44" fontId="4" fillId="0" borderId="3" xfId="2" applyNumberFormat="1" applyFont="1" applyFill="1" applyBorder="1"/>
    <xf numFmtId="44" fontId="8" fillId="0" borderId="0" xfId="2" applyNumberFormat="1" applyFont="1" applyFill="1"/>
    <xf numFmtId="44" fontId="8" fillId="0" borderId="0" xfId="2" applyNumberFormat="1" applyFont="1" applyFill="1" applyBorder="1"/>
    <xf numFmtId="44" fontId="3" fillId="0" borderId="1" xfId="2" applyNumberFormat="1" applyFont="1" applyFill="1" applyBorder="1"/>
    <xf numFmtId="44" fontId="9" fillId="0" borderId="0" xfId="2" applyNumberFormat="1" applyFont="1" applyFill="1" applyBorder="1"/>
    <xf numFmtId="44" fontId="9" fillId="0" borderId="0" xfId="2" applyNumberFormat="1" applyFont="1" applyFill="1"/>
    <xf numFmtId="44" fontId="0" fillId="0" borderId="0" xfId="2" applyNumberFormat="1" applyFont="1" applyFill="1"/>
    <xf numFmtId="44" fontId="10" fillId="0" borderId="0" xfId="2" applyNumberFormat="1" applyFont="1" applyFill="1"/>
    <xf numFmtId="44" fontId="11" fillId="0" borderId="0" xfId="2" applyNumberFormat="1" applyFont="1" applyFill="1"/>
    <xf numFmtId="44" fontId="8" fillId="0" borderId="0" xfId="2" applyNumberFormat="1" applyFont="1" applyFill="1" applyBorder="1" applyAlignment="1">
      <alignment horizontal="center"/>
    </xf>
    <xf numFmtId="44" fontId="3" fillId="0" borderId="1" xfId="1" applyNumberFormat="1" applyFont="1" applyFill="1" applyBorder="1"/>
    <xf numFmtId="44" fontId="9" fillId="0" borderId="0" xfId="1" applyNumberFormat="1" applyFont="1" applyFill="1" applyAlignment="1">
      <alignment vertical="top"/>
    </xf>
    <xf numFmtId="44" fontId="9" fillId="0" borderId="0" xfId="1" applyNumberFormat="1" applyFont="1" applyFill="1"/>
    <xf numFmtId="44" fontId="9" fillId="0" borderId="0" xfId="1" applyNumberFormat="1" applyFont="1" applyFill="1" applyAlignment="1">
      <alignment horizontal="center"/>
    </xf>
    <xf numFmtId="0" fontId="18" fillId="0" borderId="0" xfId="0" applyFont="1" applyBorder="1" applyAlignment="1">
      <alignment horizontal="left"/>
    </xf>
    <xf numFmtId="49" fontId="21" fillId="0" borderId="0" xfId="0" applyNumberFormat="1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21" fillId="0" borderId="0" xfId="0" applyFont="1" applyAlignment="1">
      <alignment horizontal="center" vertical="top"/>
    </xf>
    <xf numFmtId="49" fontId="21" fillId="0" borderId="0" xfId="0" applyNumberFormat="1" applyFont="1" applyAlignment="1">
      <alignment horizontal="center" vertical="top"/>
    </xf>
  </cellXfs>
  <cellStyles count="77">
    <cellStyle name="40% - Énfasis5 2" xfId="8"/>
    <cellStyle name="40% - Énfasis5 3" xfId="9"/>
    <cellStyle name="Énfasis1" xfId="7" builtinId="29"/>
    <cellStyle name="Euro" xfId="10"/>
    <cellStyle name="Millares" xfId="1" builtinId="3"/>
    <cellStyle name="Millares 2" xfId="11"/>
    <cellStyle name="Millares 3" xfId="12"/>
    <cellStyle name="Millares 4" xfId="13"/>
    <cellStyle name="Millares 5" xfId="14"/>
    <cellStyle name="Millares 6" xfId="15"/>
    <cellStyle name="Moneda" xfId="2" builtinId="4"/>
    <cellStyle name="Moneda 10" xfId="16"/>
    <cellStyle name="Moneda 11" xfId="17"/>
    <cellStyle name="Moneda 12" xfId="18"/>
    <cellStyle name="Moneda 13" xfId="19"/>
    <cellStyle name="Moneda 14" xfId="20"/>
    <cellStyle name="Moneda 15" xfId="21"/>
    <cellStyle name="Moneda 16" xfId="22"/>
    <cellStyle name="Moneda 2" xfId="23"/>
    <cellStyle name="Moneda 2 2" xfId="24"/>
    <cellStyle name="Moneda 3" xfId="25"/>
    <cellStyle name="Moneda 4" xfId="26"/>
    <cellStyle name="Moneda 5" xfId="27"/>
    <cellStyle name="Moneda 6" xfId="28"/>
    <cellStyle name="Moneda 7" xfId="29"/>
    <cellStyle name="Moneda 7 2" xfId="30"/>
    <cellStyle name="Moneda 7 3" xfId="31"/>
    <cellStyle name="Moneda 7 4" xfId="32"/>
    <cellStyle name="Moneda 8" xfId="33"/>
    <cellStyle name="Moneda 9" xfId="34"/>
    <cellStyle name="Normal" xfId="0" builtinId="0"/>
    <cellStyle name="Normal 10" xfId="35"/>
    <cellStyle name="Normal 11" xfId="36"/>
    <cellStyle name="Normal 11 2" xfId="37"/>
    <cellStyle name="Normal 11 3" xfId="38"/>
    <cellStyle name="Normal 11 4" xfId="39"/>
    <cellStyle name="Normal 12" xfId="40"/>
    <cellStyle name="Normal 13" xfId="41"/>
    <cellStyle name="Normal 13 2" xfId="42"/>
    <cellStyle name="Normal 13 3" xfId="43"/>
    <cellStyle name="Normal 13 4" xfId="44"/>
    <cellStyle name="Normal 13 5" xfId="45"/>
    <cellStyle name="Normal 14" xfId="46"/>
    <cellStyle name="Normal 15" xfId="47"/>
    <cellStyle name="Normal 16" xfId="48"/>
    <cellStyle name="Normal 17" xfId="49"/>
    <cellStyle name="Normal 18" xfId="50"/>
    <cellStyle name="Normal 19" xfId="51"/>
    <cellStyle name="Normal 2" xfId="52"/>
    <cellStyle name="Normal 2 2" xfId="53"/>
    <cellStyle name="Normal 2 3" xfId="54"/>
    <cellStyle name="Normal 2 3 2" xfId="55"/>
    <cellStyle name="Normal 2 4" xfId="56"/>
    <cellStyle name="Normal 20" xfId="57"/>
    <cellStyle name="Normal 21" xfId="58"/>
    <cellStyle name="Normal 21 2" xfId="59"/>
    <cellStyle name="Normal 22" xfId="60"/>
    <cellStyle name="Normal 23" xfId="61"/>
    <cellStyle name="Normal 24" xfId="62"/>
    <cellStyle name="Normal 25" xfId="63"/>
    <cellStyle name="Normal 26" xfId="64"/>
    <cellStyle name="Normal 3" xfId="65"/>
    <cellStyle name="Normal 4" xfId="66"/>
    <cellStyle name="Normal 5" xfId="67"/>
    <cellStyle name="Normal 6" xfId="68"/>
    <cellStyle name="Normal 7" xfId="69"/>
    <cellStyle name="Normal 8" xfId="70"/>
    <cellStyle name="Normal 9" xfId="71"/>
    <cellStyle name="Normal 9 2" xfId="72"/>
    <cellStyle name="Notas 2" xfId="73"/>
    <cellStyle name="Notas 3" xfId="74"/>
    <cellStyle name="Porcentaje" xfId="3" builtinId="5"/>
    <cellStyle name="Porcentaje 2" xfId="75"/>
    <cellStyle name="Porcentaje 3" xfId="76"/>
    <cellStyle name="Salida" xfId="6" builtinId="21"/>
    <cellStyle name="Título 2" xfId="4" builtinId="17"/>
    <cellStyle name="Título 3" xfId="5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" name="Line 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" name="Line 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" name="Line 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" name="Line 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9" name="Line 8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0" name="Line 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1" name="Line 1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2" name="Line 1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3" name="Line 1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4" name="Line 1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5" name="Line 1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6" name="Line 1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7" name="Line 1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8" name="Line 1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19" name="Line 1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0" name="Line 1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1" name="Line 2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2" name="Line 2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3" name="Line 2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4" name="Line 2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5" name="Line 2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6" name="Line 2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7" name="Line 2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8" name="Line 2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29" name="Line 2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0" name="Line 2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1" name="Line 3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2" name="Line 3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3" name="Line 3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4" name="Line 3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5" name="Line 3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6" name="Line 35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7" name="Line 3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8" name="Line 3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39" name="Line 3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0" name="Line 3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1" name="Line 4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2" name="Line 4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3" name="Line 42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4" name="Line 4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5" name="Line 4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6" name="Line 4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7" name="Line 4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8" name="Line 4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49" name="Line 4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0" name="Line 4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1" name="Line 5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2" name="Line 5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3" name="Line 5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4" name="Line 5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5" name="Line 5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6" name="Line 5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7" name="Line 5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8" name="Line 5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59" name="Line 5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0" name="Line 5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1" name="Line 6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2" name="Line 6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3" name="Line 6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4" name="Line 6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5" name="Line 6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6" name="Line 6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7" name="Line 6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8" name="Line 6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69" name="Line 6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0" name="Line 69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1" name="Line 7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2" name="Line 7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3" name="Line 7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4" name="Line 7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5" name="Line 7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6" name="Line 7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7" name="Line 7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8" name="Line 7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79" name="Line 78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0" name="Line 79"/>
        <xdr:cNvSpPr>
          <a:spLocks noChangeShapeType="1"/>
        </xdr:cNvSpPr>
      </xdr:nvSpPr>
      <xdr:spPr bwMode="auto">
        <a:xfrm flipV="1"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1" name="Line 80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2" name="Line 81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3" name="Line 82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4" name="Line 83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5" name="Line 84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6" name="Line 85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7" name="Line 86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8" name="Line 87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</xdr:col>
      <xdr:colOff>0</xdr:colOff>
      <xdr:row>59</xdr:row>
      <xdr:rowOff>0</xdr:rowOff>
    </xdr:from>
    <xdr:to>
      <xdr:col>2</xdr:col>
      <xdr:colOff>0</xdr:colOff>
      <xdr:row>59</xdr:row>
      <xdr:rowOff>0</xdr:rowOff>
    </xdr:to>
    <xdr:sp macro="" textlink="">
      <xdr:nvSpPr>
        <xdr:cNvPr id="89" name="Line 88"/>
        <xdr:cNvSpPr>
          <a:spLocks noChangeShapeType="1"/>
        </xdr:cNvSpPr>
      </xdr:nvSpPr>
      <xdr:spPr bwMode="auto">
        <a:xfrm>
          <a:off x="3762375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0" name="Line 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1" name="Line 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2" name="Line 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3" name="Line 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4" name="Line 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5" name="Line 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6" name="Line 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7" name="Line 8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8" name="Line 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99" name="Line 1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0" name="Line 1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1" name="Line 1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2" name="Line 1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3" name="Line 1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4" name="Line 1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5" name="Line 1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6" name="Line 1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7" name="Line 1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8" name="Line 1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09" name="Line 2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0" name="Line 2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1" name="Line 2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2" name="Line 2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3" name="Line 2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4" name="Line 2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5" name="Line 2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6" name="Line 2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7" name="Line 2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8" name="Line 2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19" name="Line 3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0" name="Line 3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1" name="Line 3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2" name="Line 3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3" name="Line 3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4" name="Line 35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5" name="Line 3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6" name="Line 3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7" name="Line 3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8" name="Line 3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29" name="Line 4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0" name="Line 4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1" name="Line 42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2" name="Line 4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3" name="Line 4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4" name="Line 4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5" name="Line 4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6" name="Line 4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7" name="Line 4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8" name="Line 4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39" name="Line 5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0" name="Line 5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1" name="Line 5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2" name="Line 5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3" name="Line 5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4" name="Line 5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5" name="Line 5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6" name="Line 5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7" name="Line 5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8" name="Line 5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49" name="Line 6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0" name="Line 6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1" name="Line 6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2" name="Line 6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3" name="Line 6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4" name="Line 6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5" name="Line 6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6" name="Line 6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7" name="Line 6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8" name="Line 69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59" name="Line 7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0" name="Line 7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1" name="Line 7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2" name="Line 7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3" name="Line 7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4" name="Line 7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5" name="Line 7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6" name="Line 7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7" name="Line 78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8" name="Line 79"/>
        <xdr:cNvSpPr>
          <a:spLocks noChangeShapeType="1"/>
        </xdr:cNvSpPr>
      </xdr:nvSpPr>
      <xdr:spPr bwMode="auto">
        <a:xfrm flipV="1"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69" name="Line 80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0" name="Line 81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1" name="Line 82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2" name="Line 83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3" name="Line 84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4" name="Line 85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5" name="Line 86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6" name="Line 87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0</xdr:colOff>
      <xdr:row>59</xdr:row>
      <xdr:rowOff>0</xdr:rowOff>
    </xdr:to>
    <xdr:sp macro="" textlink="">
      <xdr:nvSpPr>
        <xdr:cNvPr id="177" name="Line 88"/>
        <xdr:cNvSpPr>
          <a:spLocks noChangeShapeType="1"/>
        </xdr:cNvSpPr>
      </xdr:nvSpPr>
      <xdr:spPr bwMode="auto">
        <a:xfrm>
          <a:off x="5067300" y="1131570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OS%20FINACIEROS%202015/noviembre%20E.F/ESTADOS%20FINANCIEROS%20NOV20152%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STADOS%20FINANCIEROS%20FERERO%202015SG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E.R MENSUAL VRS PRESUPUESTO"/>
      <sheetName val="E.R. MENSUAL (2)"/>
      <sheetName val="Inv Corto Plazo"/>
      <sheetName val="rendimientos"/>
      <sheetName val="GASTOS ANTI"/>
      <sheetName val="CUENTAS POR COBRAR"/>
      <sheetName val="Inv. largo plazo 2015 OK"/>
      <sheetName val="Cuentas por pagar"/>
      <sheetName val="Hoja2"/>
      <sheetName val="INGRESOS DIV. 512"/>
      <sheetName val="INGRESOS FINANCIEROS 52"/>
      <sheetName val="GASTOS 2015"/>
      <sheetName val="AJUSTE DEPRE"/>
      <sheetName val="Compras AF 2010 - 2014 (2)"/>
      <sheetName val="FIIACOBO"/>
      <sheetName val="SV2020 SEPT-15"/>
      <sheetName val="SV2025 junio15"/>
      <sheetName val="Septiembre 2015"/>
      <sheetName val="Datos CEDEVAL"/>
      <sheetName val="Cruce x Cuenta"/>
      <sheetName val="Compras AF 2010 - 2014"/>
      <sheetName val="Tabla"/>
      <sheetName val="Hoja4"/>
      <sheetName val="Hoja1"/>
    </sheetNames>
    <sheetDataSet>
      <sheetData sheetId="0"/>
      <sheetData sheetId="1">
        <row r="55">
          <cell r="E55">
            <v>58189.079999999958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E.R. ACUMULADO"/>
      <sheetName val="BALANCE con ISR"/>
      <sheetName val="E.R. MENSUAL"/>
      <sheetName val="E.R MENSUAL VRS PRESUPUESTO"/>
      <sheetName val="Sheet1"/>
      <sheetName val="Inv Corto Plazo ok"/>
      <sheetName val="CUENTAS POR COBRAR"/>
      <sheetName val="rendimientos"/>
      <sheetName val="PBSARAM ene-15 OK"/>
      <sheetName val="GASTOS ANTICIPADOS"/>
      <sheetName val="Inv. largo plazo 2015 OK"/>
      <sheetName val="Cuentas por pagar"/>
      <sheetName val="INGRESOS FINANCIEROS"/>
      <sheetName val="INGRESOS DIVERSOS"/>
      <sheetName val="activos 2015"/>
      <sheetName val="GASTOS 2015"/>
      <sheetName val="ACTIVO FIJO"/>
      <sheetName val="CODIGO 4"/>
      <sheetName val="CODIGO 5"/>
      <sheetName val="VACACIONES"/>
      <sheetName val="BL"/>
      <sheetName val="BC MES PASADO"/>
      <sheetName val="BC MES ACTUAL"/>
      <sheetName val="DICIEMBRE -NOVIEMBRE "/>
      <sheetName val="EST. RESULT. MES REAL VRS PPTO"/>
      <sheetName val="E.R. ACUMULADO (2)"/>
      <sheetName val="SV2020 ENERO-15"/>
      <sheetName val="SV2019 ENERO-15"/>
      <sheetName val="SV2025 ENERO 15"/>
      <sheetName val="dividendos"/>
      <sheetName val="ACUMULADO-PRESUPUESTO "/>
      <sheetName val="Hoja1"/>
      <sheetName val="GANANCIAS DE CAPITAL"/>
      <sheetName val="FIIACOBO"/>
      <sheetName val="calculo ISR 2014"/>
      <sheetName val="E.R. ACUMULADO CON ISR"/>
      <sheetName val="E.R. ACUMULADO CONTRA PPTO 2014"/>
    </sheetNames>
    <sheetDataSet>
      <sheetData sheetId="0" refreshError="1"/>
      <sheetData sheetId="1" refreshError="1">
        <row r="51">
          <cell r="B51" t="str">
            <v>GASTOS DE IMPUETOS IOF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0070C0"/>
  </sheetPr>
  <dimension ref="A1:F72"/>
  <sheetViews>
    <sheetView tabSelected="1" topLeftCell="A28" zoomScaleNormal="100" workbookViewId="0">
      <selection activeCell="B57" sqref="B57"/>
    </sheetView>
  </sheetViews>
  <sheetFormatPr baseColWidth="10" defaultRowHeight="12.75" customHeight="1" x14ac:dyDescent="0.25"/>
  <cols>
    <col min="1" max="1" width="70.7109375" style="1" customWidth="1"/>
    <col min="2" max="2" width="30.7109375" style="96" customWidth="1"/>
    <col min="3" max="3" width="14.42578125" style="1" hidden="1" customWidth="1"/>
    <col min="4" max="4" width="9" style="39" hidden="1" customWidth="1"/>
    <col min="5" max="5" width="16.140625" style="12" hidden="1" customWidth="1"/>
    <col min="6" max="6" width="16.42578125" style="12" hidden="1" customWidth="1"/>
    <col min="7" max="16384" width="11.42578125" style="1"/>
  </cols>
  <sheetData>
    <row r="1" spans="1:6" ht="12.75" customHeight="1" x14ac:dyDescent="0.25">
      <c r="A1" s="100" t="s">
        <v>67</v>
      </c>
      <c r="B1" s="100"/>
      <c r="C1" s="100"/>
      <c r="D1" s="100"/>
      <c r="E1" s="100"/>
      <c r="F1" s="100"/>
    </row>
    <row r="2" spans="1:6" s="2" customFormat="1" ht="12.75" customHeight="1" x14ac:dyDescent="0.25">
      <c r="A2" s="100" t="s">
        <v>68</v>
      </c>
      <c r="B2" s="100"/>
      <c r="C2" s="100"/>
      <c r="D2" s="100"/>
      <c r="E2" s="100"/>
      <c r="F2" s="100"/>
    </row>
    <row r="3" spans="1:6" s="2" customFormat="1" ht="12.75" customHeight="1" x14ac:dyDescent="0.25">
      <c r="A3" s="100" t="s">
        <v>69</v>
      </c>
      <c r="B3" s="100"/>
      <c r="C3" s="100"/>
      <c r="D3" s="100"/>
      <c r="E3" s="100"/>
      <c r="F3" s="100"/>
    </row>
    <row r="4" spans="1:6" s="2" customFormat="1" ht="12.75" customHeight="1" x14ac:dyDescent="0.25">
      <c r="A4" s="99" t="s">
        <v>76</v>
      </c>
      <c r="B4" s="99"/>
      <c r="C4" s="99"/>
      <c r="D4" s="99"/>
      <c r="E4" s="99"/>
      <c r="F4" s="99"/>
    </row>
    <row r="5" spans="1:6" s="2" customFormat="1" ht="12.75" customHeight="1" x14ac:dyDescent="0.25">
      <c r="A5" s="99" t="s">
        <v>70</v>
      </c>
      <c r="B5" s="99"/>
      <c r="C5" s="99"/>
      <c r="D5" s="99"/>
      <c r="E5" s="99"/>
      <c r="F5" s="99"/>
    </row>
    <row r="6" spans="1:6" s="2" customFormat="1" ht="12.75" customHeight="1" x14ac:dyDescent="0.25">
      <c r="A6" s="101"/>
      <c r="B6" s="101"/>
      <c r="C6" s="3"/>
      <c r="D6" s="3"/>
      <c r="E6" s="3"/>
      <c r="F6" s="3"/>
    </row>
    <row r="7" spans="1:6" s="2" customFormat="1" ht="12.75" customHeight="1" x14ac:dyDescent="0.25">
      <c r="A7" s="4" t="s">
        <v>0</v>
      </c>
      <c r="B7" s="82" t="s">
        <v>1</v>
      </c>
      <c r="C7" s="5"/>
      <c r="D7" s="6"/>
      <c r="E7" s="7" t="s">
        <v>1</v>
      </c>
      <c r="F7" s="7" t="s">
        <v>1</v>
      </c>
    </row>
    <row r="8" spans="1:6" s="2" customFormat="1" ht="12.75" customHeight="1" x14ac:dyDescent="0.25">
      <c r="A8" s="8" t="s">
        <v>2</v>
      </c>
      <c r="B8" s="83"/>
      <c r="C8" s="5"/>
      <c r="D8" s="6"/>
      <c r="E8" s="10"/>
      <c r="F8" s="10"/>
    </row>
    <row r="9" spans="1:6" s="2" customFormat="1" ht="12.75" customHeight="1" x14ac:dyDescent="0.25">
      <c r="A9" s="1" t="s">
        <v>3</v>
      </c>
      <c r="B9" s="31">
        <v>0.14000000000000001</v>
      </c>
      <c r="C9" s="11">
        <v>294.51</v>
      </c>
      <c r="D9" s="6" t="e">
        <f>$C9/#REF!</f>
        <v>#REF!</v>
      </c>
      <c r="E9" s="12"/>
      <c r="F9" s="12"/>
    </row>
    <row r="10" spans="1:6" s="2" customFormat="1" ht="12.75" customHeight="1" x14ac:dyDescent="0.25">
      <c r="A10" s="1" t="s">
        <v>4</v>
      </c>
      <c r="B10" s="31">
        <v>50.31</v>
      </c>
      <c r="C10" s="11">
        <v>29101.21</v>
      </c>
      <c r="D10" s="6" t="e">
        <f>$C10/#REF!</f>
        <v>#REF!</v>
      </c>
      <c r="E10" s="12"/>
      <c r="F10" s="12"/>
    </row>
    <row r="11" spans="1:6" s="2" customFormat="1" ht="12.75" customHeight="1" x14ac:dyDescent="0.25">
      <c r="A11" s="1" t="s">
        <v>5</v>
      </c>
      <c r="B11" s="31">
        <v>3.4</v>
      </c>
      <c r="C11" s="11">
        <v>2800</v>
      </c>
      <c r="D11" s="6" t="e">
        <f>$C11/#REF!</f>
        <v>#REF!</v>
      </c>
      <c r="E11" s="12"/>
      <c r="F11" s="12"/>
    </row>
    <row r="12" spans="1:6" s="2" customFormat="1" ht="12.75" customHeight="1" x14ac:dyDescent="0.25">
      <c r="A12" s="1" t="s">
        <v>6</v>
      </c>
      <c r="B12" s="31">
        <v>813.18</v>
      </c>
      <c r="C12" s="11">
        <v>178403.27</v>
      </c>
      <c r="D12" s="6" t="e">
        <f>$C12/#REF!</f>
        <v>#REF!</v>
      </c>
      <c r="E12" s="13"/>
      <c r="F12" s="12"/>
    </row>
    <row r="13" spans="1:6" s="2" customFormat="1" ht="12.75" customHeight="1" x14ac:dyDescent="0.25">
      <c r="A13" s="1" t="s">
        <v>7</v>
      </c>
      <c r="B13" s="31">
        <v>72.66</v>
      </c>
      <c r="C13" s="11">
        <v>650099.69999999995</v>
      </c>
      <c r="D13" s="6" t="e">
        <f>$C13/#REF!</f>
        <v>#REF!</v>
      </c>
      <c r="E13" s="13"/>
      <c r="F13" s="12"/>
    </row>
    <row r="14" spans="1:6" s="2" customFormat="1" ht="12.75" customHeight="1" x14ac:dyDescent="0.25">
      <c r="A14" s="14" t="s">
        <v>8</v>
      </c>
      <c r="B14" s="31">
        <v>0.2</v>
      </c>
      <c r="C14" s="15">
        <v>19.79</v>
      </c>
      <c r="D14" s="6"/>
      <c r="E14" s="13"/>
      <c r="F14" s="12"/>
    </row>
    <row r="15" spans="1:6" s="2" customFormat="1" ht="12.75" customHeight="1" x14ac:dyDescent="0.25">
      <c r="A15" s="1" t="s">
        <v>9</v>
      </c>
      <c r="B15" s="31">
        <v>7.43</v>
      </c>
      <c r="C15" s="11">
        <v>20210.5</v>
      </c>
      <c r="D15" s="6" t="e">
        <f>$C15/#REF!</f>
        <v>#REF!</v>
      </c>
      <c r="E15" s="13"/>
      <c r="F15" s="12"/>
    </row>
    <row r="16" spans="1:6" s="2" customFormat="1" ht="12.75" customHeight="1" x14ac:dyDescent="0.25">
      <c r="A16" s="1" t="s">
        <v>10</v>
      </c>
      <c r="B16" s="31">
        <v>14.89</v>
      </c>
      <c r="C16" s="11">
        <v>6028.69</v>
      </c>
      <c r="D16" s="6" t="e">
        <f>$C16/#REF!</f>
        <v>#REF!</v>
      </c>
      <c r="E16" s="12"/>
      <c r="F16" s="12"/>
    </row>
    <row r="17" spans="1:6" s="2" customFormat="1" ht="12.75" customHeight="1" x14ac:dyDescent="0.25">
      <c r="A17" s="1" t="s">
        <v>11</v>
      </c>
      <c r="B17" s="31">
        <v>8.02</v>
      </c>
      <c r="C17" s="11">
        <v>19879.39</v>
      </c>
      <c r="D17" s="6" t="e">
        <f>$C17/#REF!</f>
        <v>#REF!</v>
      </c>
      <c r="E17" s="13"/>
      <c r="F17" s="16"/>
    </row>
    <row r="18" spans="1:6" s="2" customFormat="1" ht="12.75" customHeight="1" x14ac:dyDescent="0.25">
      <c r="A18" s="1"/>
      <c r="B18" s="84">
        <f>SUM(B9:B17)</f>
        <v>970.2299999999999</v>
      </c>
      <c r="C18" s="17" t="e">
        <f>+B18-#REF!</f>
        <v>#REF!</v>
      </c>
      <c r="D18" s="18" t="e">
        <f>B18/#REF!</f>
        <v>#REF!</v>
      </c>
      <c r="E18" s="19">
        <f>SUM(E9:E17)</f>
        <v>0</v>
      </c>
      <c r="F18" s="19">
        <f>SUM(F9:F17)</f>
        <v>0</v>
      </c>
    </row>
    <row r="19" spans="1:6" s="2" customFormat="1" ht="12.75" customHeight="1" x14ac:dyDescent="0.25">
      <c r="A19" s="20" t="s">
        <v>12</v>
      </c>
      <c r="B19" s="85"/>
      <c r="C19" s="22"/>
      <c r="D19" s="6"/>
      <c r="E19" s="10"/>
      <c r="F19" s="10"/>
    </row>
    <row r="20" spans="1:6" s="2" customFormat="1" ht="12.75" customHeight="1" x14ac:dyDescent="0.25">
      <c r="A20" s="1" t="s">
        <v>13</v>
      </c>
      <c r="B20" s="31">
        <v>113.68</v>
      </c>
      <c r="C20" s="11">
        <v>116769.21</v>
      </c>
      <c r="D20" s="6" t="e">
        <f>$C20/#REF!</f>
        <v>#REF!</v>
      </c>
      <c r="E20" s="12"/>
      <c r="F20" s="23"/>
    </row>
    <row r="21" spans="1:6" s="2" customFormat="1" ht="12.75" customHeight="1" x14ac:dyDescent="0.25">
      <c r="A21" s="1" t="s">
        <v>14</v>
      </c>
      <c r="B21" s="31">
        <v>63.48</v>
      </c>
      <c r="C21" s="11">
        <v>17827.400000000001</v>
      </c>
      <c r="D21" s="6" t="e">
        <f>$C21/#REF!</f>
        <v>#REF!</v>
      </c>
      <c r="E21" s="13"/>
      <c r="F21" s="23"/>
    </row>
    <row r="22" spans="1:6" s="2" customFormat="1" ht="12.75" customHeight="1" x14ac:dyDescent="0.25">
      <c r="A22" s="1" t="s">
        <v>15</v>
      </c>
      <c r="B22" s="31">
        <v>15.67</v>
      </c>
      <c r="C22" s="11">
        <v>44117.64</v>
      </c>
      <c r="D22" s="6" t="e">
        <f>$C22/#REF!</f>
        <v>#REF!</v>
      </c>
      <c r="E22" s="13"/>
      <c r="F22" s="23"/>
    </row>
    <row r="23" spans="1:6" s="2" customFormat="1" ht="12.75" customHeight="1" x14ac:dyDescent="0.25">
      <c r="A23" s="1" t="s">
        <v>16</v>
      </c>
      <c r="B23" s="31">
        <v>1591.3</v>
      </c>
      <c r="C23" s="11">
        <v>1370187.15</v>
      </c>
      <c r="D23" s="6" t="e">
        <f>$C23/#REF!</f>
        <v>#REF!</v>
      </c>
      <c r="E23" s="13"/>
      <c r="F23" s="24"/>
    </row>
    <row r="24" spans="1:6" s="2" customFormat="1" ht="12.75" customHeight="1" x14ac:dyDescent="0.25">
      <c r="A24" s="1" t="s">
        <v>17</v>
      </c>
      <c r="B24" s="31">
        <v>0.74</v>
      </c>
      <c r="C24" s="11">
        <v>607.38</v>
      </c>
      <c r="D24" s="6" t="e">
        <f>$C24/#REF!</f>
        <v>#REF!</v>
      </c>
      <c r="E24" s="5"/>
      <c r="F24" s="24"/>
    </row>
    <row r="25" spans="1:6" s="2" customFormat="1" ht="12.75" customHeight="1" x14ac:dyDescent="0.25">
      <c r="A25" s="1"/>
      <c r="B25" s="84">
        <f>SUM(B20:B24)</f>
        <v>1784.87</v>
      </c>
      <c r="C25" s="17" t="e">
        <f>+B25-#REF!</f>
        <v>#REF!</v>
      </c>
      <c r="D25" s="18" t="e">
        <f>$C25/#REF!</f>
        <v>#REF!</v>
      </c>
      <c r="E25" s="19">
        <f>SUM(E20:E24)</f>
        <v>0</v>
      </c>
      <c r="F25" s="19">
        <f>SUM(F20:F24)</f>
        <v>0</v>
      </c>
    </row>
    <row r="26" spans="1:6" s="2" customFormat="1" ht="12.75" customHeight="1" x14ac:dyDescent="0.25">
      <c r="A26" s="1"/>
      <c r="B26" s="86"/>
      <c r="C26" s="22"/>
      <c r="D26" s="6"/>
      <c r="E26" s="26"/>
      <c r="F26" s="26"/>
    </row>
    <row r="27" spans="1:6" s="2" customFormat="1" ht="12.75" customHeight="1" thickBot="1" x14ac:dyDescent="0.3">
      <c r="A27" s="27" t="s">
        <v>18</v>
      </c>
      <c r="B27" s="87">
        <f>+B25+B18</f>
        <v>2755.1</v>
      </c>
      <c r="C27" s="28" t="e">
        <f>+B27-#REF!</f>
        <v>#REF!</v>
      </c>
      <c r="D27" s="29" t="e">
        <f>B27/#REF!</f>
        <v>#REF!</v>
      </c>
      <c r="E27" s="30">
        <f>+E25+E18</f>
        <v>0</v>
      </c>
      <c r="F27" s="30">
        <f>+F25+F18</f>
        <v>0</v>
      </c>
    </row>
    <row r="28" spans="1:6" s="2" customFormat="1" ht="12.75" customHeight="1" thickTop="1" x14ac:dyDescent="0.25">
      <c r="A28" s="20" t="s">
        <v>19</v>
      </c>
      <c r="B28" s="88"/>
      <c r="C28" s="22"/>
      <c r="D28" s="6"/>
      <c r="E28" s="12"/>
      <c r="F28" s="12"/>
    </row>
    <row r="29" spans="1:6" s="2" customFormat="1" ht="12.75" customHeight="1" x14ac:dyDescent="0.25">
      <c r="A29" s="20" t="s">
        <v>2</v>
      </c>
      <c r="B29" s="86"/>
      <c r="C29" s="22"/>
      <c r="D29" s="6"/>
      <c r="E29" s="26"/>
      <c r="F29" s="26"/>
    </row>
    <row r="30" spans="1:6" s="2" customFormat="1" ht="12.75" customHeight="1" x14ac:dyDescent="0.25">
      <c r="A30" s="1" t="s">
        <v>73</v>
      </c>
      <c r="B30" s="31">
        <v>16.14</v>
      </c>
      <c r="C30" s="22"/>
      <c r="D30" s="6"/>
      <c r="E30" s="26"/>
      <c r="F30" s="26"/>
    </row>
    <row r="31" spans="1:6" s="2" customFormat="1" ht="12.75" customHeight="1" x14ac:dyDescent="0.25">
      <c r="A31" s="1" t="s">
        <v>20</v>
      </c>
      <c r="B31" s="31">
        <v>116.16</v>
      </c>
      <c r="C31" s="11">
        <v>126656.17</v>
      </c>
      <c r="D31" s="6" t="e">
        <f>$C31/#REF!</f>
        <v>#REF!</v>
      </c>
      <c r="E31" s="5"/>
      <c r="F31" s="24"/>
    </row>
    <row r="32" spans="1:6" s="2" customFormat="1" ht="12.75" customHeight="1" x14ac:dyDescent="0.25">
      <c r="A32" s="1" t="s">
        <v>21</v>
      </c>
      <c r="B32" s="31">
        <v>14.98</v>
      </c>
      <c r="C32" s="11">
        <v>13706.64</v>
      </c>
      <c r="D32" s="6" t="e">
        <f>$C32/#REF!</f>
        <v>#REF!</v>
      </c>
      <c r="E32" s="5"/>
      <c r="F32" s="24"/>
    </row>
    <row r="33" spans="1:6" s="2" customFormat="1" ht="12.75" customHeight="1" x14ac:dyDescent="0.25">
      <c r="A33" s="1"/>
      <c r="B33" s="84">
        <f>SUM(B30:B32)</f>
        <v>147.28</v>
      </c>
      <c r="C33" s="17" t="e">
        <f>+B33-#REF!</f>
        <v>#REF!</v>
      </c>
      <c r="D33" s="18" t="e">
        <f>$C33/#REF!</f>
        <v>#REF!</v>
      </c>
      <c r="E33" s="19">
        <f>SUM(E31:E32)</f>
        <v>0</v>
      </c>
      <c r="F33" s="19">
        <f>SUM(F31:F32)</f>
        <v>0</v>
      </c>
    </row>
    <row r="34" spans="1:6" s="2" customFormat="1" ht="12.75" customHeight="1" x14ac:dyDescent="0.25">
      <c r="A34" s="20" t="s">
        <v>22</v>
      </c>
      <c r="B34" s="85"/>
      <c r="C34" s="22"/>
      <c r="D34" s="6"/>
      <c r="E34" s="10"/>
      <c r="F34" s="10"/>
    </row>
    <row r="35" spans="1:6" s="2" customFormat="1" ht="12.75" customHeight="1" x14ac:dyDescent="0.25">
      <c r="A35" s="1" t="s">
        <v>23</v>
      </c>
      <c r="B35" s="78">
        <v>0.92193999999999998</v>
      </c>
      <c r="C35" s="22" t="e">
        <f>+B35-#REF!</f>
        <v>#REF!</v>
      </c>
      <c r="D35" s="6" t="e">
        <f>$C35/#REF!</f>
        <v>#REF!</v>
      </c>
      <c r="E35" s="5"/>
      <c r="F35" s="5"/>
    </row>
    <row r="36" spans="1:6" s="2" customFormat="1" ht="12.75" customHeight="1" x14ac:dyDescent="0.25">
      <c r="A36" s="1"/>
      <c r="B36" s="86"/>
      <c r="C36" s="22"/>
      <c r="D36" s="6"/>
      <c r="E36" s="26"/>
      <c r="F36" s="26"/>
    </row>
    <row r="37" spans="1:6" s="2" customFormat="1" ht="12.75" customHeight="1" x14ac:dyDescent="0.25">
      <c r="A37" s="3" t="s">
        <v>24</v>
      </c>
      <c r="B37" s="84">
        <f>+B33+B35</f>
        <v>148.20194000000001</v>
      </c>
      <c r="C37" s="17" t="e">
        <f>+B37-#REF!</f>
        <v>#REF!</v>
      </c>
      <c r="D37" s="18" t="e">
        <f>$C37/#REF!</f>
        <v>#REF!</v>
      </c>
      <c r="E37" s="19">
        <f>+E33+E35</f>
        <v>0</v>
      </c>
      <c r="F37" s="19">
        <f>+F36+F33+F35</f>
        <v>0</v>
      </c>
    </row>
    <row r="38" spans="1:6" s="2" customFormat="1" ht="12.75" customHeight="1" x14ac:dyDescent="0.25">
      <c r="B38" s="89"/>
      <c r="C38" s="22"/>
      <c r="D38" s="6"/>
      <c r="E38" s="12"/>
      <c r="F38" s="12" t="s">
        <v>1</v>
      </c>
    </row>
    <row r="39" spans="1:6" s="2" customFormat="1" ht="12.75" customHeight="1" x14ac:dyDescent="0.25">
      <c r="A39" s="20" t="s">
        <v>25</v>
      </c>
      <c r="B39" s="89" t="s">
        <v>1</v>
      </c>
      <c r="C39" s="22"/>
      <c r="D39" s="6"/>
      <c r="E39" s="12" t="s">
        <v>1</v>
      </c>
      <c r="F39" s="12" t="s">
        <v>1</v>
      </c>
    </row>
    <row r="40" spans="1:6" s="2" customFormat="1" ht="12.75" customHeight="1" x14ac:dyDescent="0.25">
      <c r="A40" s="20" t="s">
        <v>26</v>
      </c>
      <c r="B40" s="89"/>
      <c r="C40" s="22"/>
      <c r="D40" s="6"/>
      <c r="E40" s="5"/>
      <c r="F40" s="5"/>
    </row>
    <row r="41" spans="1:6" s="2" customFormat="1" ht="12.75" customHeight="1" x14ac:dyDescent="0.25">
      <c r="A41" s="1" t="s">
        <v>27</v>
      </c>
      <c r="B41" s="90">
        <v>702</v>
      </c>
      <c r="C41" s="22" t="e">
        <f>+B41-#REF!</f>
        <v>#REF!</v>
      </c>
      <c r="D41" s="6" t="e">
        <f>$C41/#REF!</f>
        <v>#REF!</v>
      </c>
      <c r="E41" s="5"/>
      <c r="F41" s="5"/>
    </row>
    <row r="42" spans="1:6" s="2" customFormat="1" ht="12.75" customHeight="1" x14ac:dyDescent="0.25">
      <c r="A42" s="1" t="s">
        <v>28</v>
      </c>
      <c r="B42" s="90">
        <v>1458</v>
      </c>
      <c r="C42" s="22" t="e">
        <f>+B42-#REF!</f>
        <v>#REF!</v>
      </c>
      <c r="D42" s="6" t="e">
        <f>$C42/#REF!</f>
        <v>#REF!</v>
      </c>
      <c r="E42" s="16"/>
      <c r="F42" s="16"/>
    </row>
    <row r="43" spans="1:6" s="2" customFormat="1" ht="12.75" customHeight="1" x14ac:dyDescent="0.25">
      <c r="A43" s="1"/>
      <c r="B43" s="84">
        <f>SUM(B41:B42)</f>
        <v>2160</v>
      </c>
      <c r="C43" s="17" t="e">
        <f>+B43-#REF!</f>
        <v>#REF!</v>
      </c>
      <c r="D43" s="18" t="e">
        <f>$C43/#REF!</f>
        <v>#REF!</v>
      </c>
      <c r="E43" s="19">
        <f>SUM(E41:E42)</f>
        <v>0</v>
      </c>
      <c r="F43" s="19">
        <f>SUM(F41:F42)</f>
        <v>0</v>
      </c>
    </row>
    <row r="44" spans="1:6" s="2" customFormat="1" ht="12.75" customHeight="1" x14ac:dyDescent="0.25">
      <c r="A44" s="20" t="s">
        <v>29</v>
      </c>
      <c r="B44" s="91"/>
      <c r="C44" s="22"/>
      <c r="D44" s="6"/>
      <c r="E44" s="32"/>
      <c r="F44" s="32"/>
    </row>
    <row r="45" spans="1:6" s="2" customFormat="1" ht="12.75" customHeight="1" x14ac:dyDescent="0.25">
      <c r="A45" s="1" t="s">
        <v>30</v>
      </c>
      <c r="B45" s="92">
        <v>232.49</v>
      </c>
      <c r="C45" s="47"/>
      <c r="D45" s="6" t="e">
        <f>$C45/#REF!</f>
        <v>#REF!</v>
      </c>
      <c r="E45" s="12"/>
      <c r="F45" s="12"/>
    </row>
    <row r="46" spans="1:6" s="2" customFormat="1" ht="12.75" customHeight="1" x14ac:dyDescent="0.25">
      <c r="A46" s="1"/>
      <c r="B46" s="84">
        <f>SUM(B45)</f>
        <v>232.49</v>
      </c>
      <c r="C46" s="17" t="e">
        <f>+B46-#REF!</f>
        <v>#REF!</v>
      </c>
      <c r="D46" s="18" t="e">
        <f>$C46/#REF!</f>
        <v>#REF!</v>
      </c>
      <c r="E46" s="19">
        <f>SUM(E45)</f>
        <v>0</v>
      </c>
      <c r="F46" s="19">
        <f>SUM(F45)</f>
        <v>0</v>
      </c>
    </row>
    <row r="47" spans="1:6" s="2" customFormat="1" ht="12.75" customHeight="1" x14ac:dyDescent="0.25">
      <c r="A47" s="1"/>
      <c r="B47" s="86"/>
      <c r="C47" s="33"/>
      <c r="D47" s="34"/>
      <c r="E47" s="26"/>
      <c r="F47" s="26"/>
    </row>
    <row r="48" spans="1:6" s="2" customFormat="1" ht="12.75" customHeight="1" x14ac:dyDescent="0.25">
      <c r="A48" s="35" t="s">
        <v>31</v>
      </c>
      <c r="B48" s="31">
        <v>-40.04</v>
      </c>
      <c r="C48" s="11">
        <v>-97030.3</v>
      </c>
      <c r="D48" s="6" t="e">
        <f>$C48/#REF!</f>
        <v>#REF!</v>
      </c>
      <c r="E48" s="36"/>
      <c r="F48" s="26"/>
    </row>
    <row r="49" spans="1:6" s="2" customFormat="1" ht="12.75" customHeight="1" x14ac:dyDescent="0.25">
      <c r="A49" s="1"/>
      <c r="B49" s="86"/>
      <c r="C49" s="25"/>
      <c r="D49" s="34"/>
      <c r="E49" s="26"/>
      <c r="F49" s="26"/>
    </row>
    <row r="50" spans="1:6" s="2" customFormat="1" ht="12.75" customHeight="1" x14ac:dyDescent="0.25">
      <c r="A50" s="20" t="s">
        <v>32</v>
      </c>
      <c r="B50" s="85"/>
      <c r="C50" s="21"/>
      <c r="D50" s="6"/>
      <c r="E50" s="10"/>
      <c r="F50" s="10"/>
    </row>
    <row r="51" spans="1:6" s="2" customFormat="1" ht="12.75" customHeight="1" x14ac:dyDescent="0.25">
      <c r="A51" s="1" t="s">
        <v>33</v>
      </c>
      <c r="B51" s="78">
        <v>86.79</v>
      </c>
      <c r="C51" s="11">
        <f>19881.68+57541.87</f>
        <v>77423.55</v>
      </c>
      <c r="D51" s="6" t="e">
        <f>$C51/#REF!</f>
        <v>#REF!</v>
      </c>
      <c r="E51" s="5"/>
      <c r="F51" s="5"/>
    </row>
    <row r="52" spans="1:6" s="2" customFormat="1" ht="12.75" customHeight="1" x14ac:dyDescent="0.25">
      <c r="A52" s="1" t="s">
        <v>34</v>
      </c>
      <c r="B52" s="78">
        <f>'E.R. ACUMULADO'!B54</f>
        <v>167.66</v>
      </c>
      <c r="C52" s="11">
        <f>+'[1]E.R. ACUMULADO'!E55</f>
        <v>58189.079999999958</v>
      </c>
      <c r="D52" s="6" t="e">
        <f>$C52/#REF!</f>
        <v>#REF!</v>
      </c>
      <c r="E52" s="16"/>
      <c r="F52" s="16"/>
    </row>
    <row r="53" spans="1:6" s="2" customFormat="1" ht="12.75" customHeight="1" x14ac:dyDescent="0.25">
      <c r="A53" s="1"/>
      <c r="B53" s="84">
        <f>SUM(B51:B52)</f>
        <v>254.45</v>
      </c>
      <c r="C53" s="17" t="e">
        <f>+B53-#REF!</f>
        <v>#REF!</v>
      </c>
      <c r="D53" s="18" t="e">
        <f>$C53/#REF!</f>
        <v>#REF!</v>
      </c>
      <c r="E53" s="19">
        <f>SUM(E51:E52)</f>
        <v>0</v>
      </c>
      <c r="F53" s="19">
        <f>SUM(F51:F52)</f>
        <v>0</v>
      </c>
    </row>
    <row r="54" spans="1:6" s="2" customFormat="1" ht="12.75" customHeight="1" x14ac:dyDescent="0.25">
      <c r="A54" s="1"/>
      <c r="B54" s="88"/>
      <c r="C54" s="22"/>
      <c r="D54" s="6"/>
      <c r="E54" s="5"/>
      <c r="F54" s="5"/>
    </row>
    <row r="55" spans="1:6" s="2" customFormat="1" ht="12.75" customHeight="1" x14ac:dyDescent="0.25">
      <c r="A55" s="3" t="s">
        <v>35</v>
      </c>
      <c r="B55" s="84">
        <f>+B53+B46+B43+B48</f>
        <v>2606.9</v>
      </c>
      <c r="C55" s="17" t="e">
        <f>+B55-#REF!</f>
        <v>#REF!</v>
      </c>
      <c r="D55" s="18" t="e">
        <f>$C55/#REF!</f>
        <v>#REF!</v>
      </c>
      <c r="E55" s="19">
        <f>+E53+E46+E43</f>
        <v>0</v>
      </c>
      <c r="F55" s="19">
        <f>+F53+F46+F43</f>
        <v>0</v>
      </c>
    </row>
    <row r="56" spans="1:6" s="2" customFormat="1" ht="12.75" customHeight="1" x14ac:dyDescent="0.25">
      <c r="A56" s="35"/>
      <c r="B56" s="93"/>
      <c r="C56" s="22"/>
      <c r="D56" s="6"/>
      <c r="E56" s="37"/>
      <c r="F56" s="37"/>
    </row>
    <row r="57" spans="1:6" s="2" customFormat="1" ht="12.75" customHeight="1" thickBot="1" x14ac:dyDescent="0.3">
      <c r="A57" s="38" t="s">
        <v>36</v>
      </c>
      <c r="B57" s="87">
        <f>+B55+B37</f>
        <v>2755.10194</v>
      </c>
      <c r="C57" s="28" t="e">
        <f>+B57-#REF!</f>
        <v>#REF!</v>
      </c>
      <c r="D57" s="29" t="e">
        <f>$C57/#REF!</f>
        <v>#REF!</v>
      </c>
      <c r="E57" s="30">
        <f>+E55+E37+E48</f>
        <v>0</v>
      </c>
      <c r="F57" s="30">
        <f>+F55+F37</f>
        <v>0</v>
      </c>
    </row>
    <row r="58" spans="1:6" s="2" customFormat="1" ht="12.75" customHeight="1" thickTop="1" thickBot="1" x14ac:dyDescent="0.3">
      <c r="A58" s="1"/>
      <c r="B58" s="94"/>
      <c r="C58" s="22"/>
      <c r="D58" s="6"/>
      <c r="E58" s="12"/>
      <c r="F58" s="12"/>
    </row>
    <row r="59" spans="1:6" s="2" customFormat="1" ht="12.75" customHeight="1" thickTop="1" x14ac:dyDescent="0.25">
      <c r="A59" s="35"/>
      <c r="B59" s="83"/>
      <c r="D59" s="6"/>
      <c r="E59" s="10"/>
      <c r="F59" s="10"/>
    </row>
    <row r="60" spans="1:6" ht="12.75" customHeight="1" x14ac:dyDescent="0.25">
      <c r="A60" s="35" t="s">
        <v>1</v>
      </c>
      <c r="B60" s="95"/>
      <c r="E60" s="40"/>
      <c r="F60" s="10"/>
    </row>
    <row r="61" spans="1:6" ht="12.75" customHeight="1" x14ac:dyDescent="0.25">
      <c r="A61" s="41"/>
      <c r="E61" s="9"/>
      <c r="F61" s="10"/>
    </row>
    <row r="62" spans="1:6" ht="12.75" customHeight="1" x14ac:dyDescent="0.25">
      <c r="A62" s="35"/>
      <c r="B62" s="83"/>
      <c r="E62" s="10"/>
      <c r="F62" s="10"/>
    </row>
    <row r="63" spans="1:6" ht="12.75" customHeight="1" x14ac:dyDescent="0.25">
      <c r="A63" s="35"/>
      <c r="B63" s="83"/>
      <c r="E63" s="10"/>
      <c r="F63" s="10"/>
    </row>
    <row r="64" spans="1:6" ht="12.75" customHeight="1" x14ac:dyDescent="0.25">
      <c r="A64" s="35"/>
      <c r="B64" s="83"/>
      <c r="E64" s="10"/>
      <c r="F64" s="10"/>
    </row>
    <row r="65" spans="1:6" ht="12.75" customHeight="1" x14ac:dyDescent="0.25">
      <c r="A65" s="3"/>
      <c r="B65" s="82"/>
      <c r="E65" s="7"/>
      <c r="F65" s="7"/>
    </row>
    <row r="66" spans="1:6" ht="12.75" customHeight="1" x14ac:dyDescent="0.25">
      <c r="A66" s="42"/>
      <c r="B66" s="97"/>
      <c r="E66" s="43"/>
      <c r="F66" s="43"/>
    </row>
    <row r="71" spans="1:6" ht="12.75" customHeight="1" x14ac:dyDescent="0.25">
      <c r="A71" s="3"/>
      <c r="B71" s="82"/>
      <c r="E71" s="7"/>
      <c r="F71" s="7"/>
    </row>
    <row r="72" spans="1:6" ht="12.75" customHeight="1" x14ac:dyDescent="0.25">
      <c r="A72" s="42"/>
      <c r="B72" s="97"/>
      <c r="E72" s="43"/>
      <c r="F72" s="43"/>
    </row>
  </sheetData>
  <mergeCells count="6">
    <mergeCell ref="A5:F5"/>
    <mergeCell ref="A1:F1"/>
    <mergeCell ref="A2:F2"/>
    <mergeCell ref="A3:F3"/>
    <mergeCell ref="A6:B6"/>
    <mergeCell ref="A4:F4"/>
  </mergeCells>
  <pageMargins left="0.7" right="0.7" top="0.75" bottom="0.75" header="0.3" footer="0.3"/>
  <pageSetup scale="8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0070C0"/>
    <pageSetUpPr fitToPage="1"/>
  </sheetPr>
  <dimension ref="A1:C55"/>
  <sheetViews>
    <sheetView topLeftCell="A37" zoomScale="110" zoomScaleNormal="110" workbookViewId="0">
      <selection activeCell="B54" sqref="B54"/>
    </sheetView>
  </sheetViews>
  <sheetFormatPr baseColWidth="10" defaultRowHeight="15.75" customHeight="1" x14ac:dyDescent="0.25"/>
  <cols>
    <col min="1" max="1" width="70.7109375" style="44" customWidth="1"/>
    <col min="2" max="2" width="30.7109375" style="81" customWidth="1"/>
    <col min="3" max="16384" width="11.42578125" style="44"/>
  </cols>
  <sheetData>
    <row r="1" spans="1:2" ht="15.75" customHeight="1" x14ac:dyDescent="0.25">
      <c r="A1" s="102" t="s">
        <v>67</v>
      </c>
      <c r="B1" s="102"/>
    </row>
    <row r="2" spans="1:2" ht="15.75" customHeight="1" x14ac:dyDescent="0.25">
      <c r="A2" s="102" t="s">
        <v>68</v>
      </c>
      <c r="B2" s="102"/>
    </row>
    <row r="3" spans="1:2" ht="15.75" customHeight="1" x14ac:dyDescent="0.25">
      <c r="A3" s="102" t="s">
        <v>69</v>
      </c>
      <c r="B3" s="102"/>
    </row>
    <row r="4" spans="1:2" ht="15.75" customHeight="1" x14ac:dyDescent="0.25">
      <c r="A4" s="103" t="s">
        <v>75</v>
      </c>
      <c r="B4" s="103"/>
    </row>
    <row r="5" spans="1:2" ht="15.75" customHeight="1" x14ac:dyDescent="0.25">
      <c r="A5" s="103" t="s">
        <v>71</v>
      </c>
      <c r="B5" s="103"/>
    </row>
    <row r="6" spans="1:2" ht="15.75" customHeight="1" x14ac:dyDescent="0.25">
      <c r="A6" s="48"/>
      <c r="B6" s="66"/>
    </row>
    <row r="7" spans="1:2" ht="15.75" customHeight="1" x14ac:dyDescent="0.25">
      <c r="A7" s="49"/>
      <c r="B7" s="67"/>
    </row>
    <row r="8" spans="1:2" ht="15.75" customHeight="1" x14ac:dyDescent="0.25">
      <c r="A8" s="50" t="s">
        <v>37</v>
      </c>
      <c r="B8" s="68"/>
    </row>
    <row r="9" spans="1:2" ht="15.75" customHeight="1" x14ac:dyDescent="0.25">
      <c r="A9" s="51" t="s">
        <v>38</v>
      </c>
      <c r="B9" s="65">
        <v>199.66</v>
      </c>
    </row>
    <row r="10" spans="1:2" ht="15.75" customHeight="1" x14ac:dyDescent="0.25">
      <c r="A10" s="51" t="s">
        <v>39</v>
      </c>
      <c r="B10" s="65">
        <v>53.17</v>
      </c>
    </row>
    <row r="11" spans="1:2" ht="15.75" customHeight="1" x14ac:dyDescent="0.25">
      <c r="A11" s="51" t="s">
        <v>40</v>
      </c>
      <c r="B11" s="65">
        <v>100.23</v>
      </c>
    </row>
    <row r="12" spans="1:2" ht="15.75" customHeight="1" x14ac:dyDescent="0.25">
      <c r="A12" s="51" t="s">
        <v>41</v>
      </c>
      <c r="B12" s="65">
        <v>70.38</v>
      </c>
    </row>
    <row r="13" spans="1:2" ht="15.75" customHeight="1" x14ac:dyDescent="0.25">
      <c r="A13" s="52"/>
      <c r="B13" s="69">
        <f>SUM(B9:B12)</f>
        <v>423.44</v>
      </c>
    </row>
    <row r="14" spans="1:2" ht="15.75" customHeight="1" x14ac:dyDescent="0.25">
      <c r="A14" s="51"/>
      <c r="B14" s="70"/>
    </row>
    <row r="15" spans="1:2" ht="15.75" customHeight="1" x14ac:dyDescent="0.25">
      <c r="A15" s="53" t="s">
        <v>42</v>
      </c>
      <c r="B15" s="65">
        <v>0</v>
      </c>
    </row>
    <row r="16" spans="1:2" ht="15.75" customHeight="1" x14ac:dyDescent="0.25">
      <c r="A16" s="53" t="s">
        <v>43</v>
      </c>
      <c r="B16" s="65">
        <v>235.33</v>
      </c>
    </row>
    <row r="17" spans="1:3" ht="15.75" customHeight="1" x14ac:dyDescent="0.25">
      <c r="A17" s="53"/>
      <c r="B17" s="71"/>
    </row>
    <row r="18" spans="1:3" ht="15.75" customHeight="1" thickBot="1" x14ac:dyDescent="0.3">
      <c r="A18" s="54" t="s">
        <v>44</v>
      </c>
      <c r="B18" s="72">
        <f>+B13+B15+B16</f>
        <v>658.77</v>
      </c>
      <c r="C18" s="45"/>
    </row>
    <row r="19" spans="1:3" ht="15.75" customHeight="1" x14ac:dyDescent="0.25">
      <c r="A19" s="55"/>
      <c r="B19" s="73"/>
    </row>
    <row r="20" spans="1:3" s="1" customFormat="1" ht="15.75" customHeight="1" x14ac:dyDescent="0.25">
      <c r="A20" s="56" t="s">
        <v>45</v>
      </c>
      <c r="B20" s="74">
        <v>0</v>
      </c>
    </row>
    <row r="21" spans="1:3" ht="15.75" customHeight="1" x14ac:dyDescent="0.25">
      <c r="A21" s="55" t="s">
        <v>46</v>
      </c>
      <c r="B21" s="74">
        <v>0</v>
      </c>
    </row>
    <row r="22" spans="1:3" ht="15.75" customHeight="1" x14ac:dyDescent="0.25">
      <c r="A22" s="52" t="s">
        <v>47</v>
      </c>
      <c r="B22" s="70"/>
    </row>
    <row r="23" spans="1:3" ht="15.75" customHeight="1" x14ac:dyDescent="0.25">
      <c r="A23" s="53" t="s">
        <v>48</v>
      </c>
      <c r="B23" s="46">
        <v>338.18</v>
      </c>
    </row>
    <row r="24" spans="1:3" ht="15.75" customHeight="1" x14ac:dyDescent="0.25">
      <c r="A24" s="53" t="s">
        <v>49</v>
      </c>
      <c r="B24" s="46">
        <v>4.7</v>
      </c>
    </row>
    <row r="25" spans="1:3" ht="15.75" customHeight="1" x14ac:dyDescent="0.25">
      <c r="A25" s="53" t="s">
        <v>50</v>
      </c>
      <c r="B25" s="46">
        <v>127.43</v>
      </c>
    </row>
    <row r="26" spans="1:3" ht="15.75" customHeight="1" x14ac:dyDescent="0.25">
      <c r="A26" s="53" t="s">
        <v>51</v>
      </c>
      <c r="B26" s="46">
        <v>2.0699999999999998</v>
      </c>
    </row>
    <row r="27" spans="1:3" ht="15.75" customHeight="1" x14ac:dyDescent="0.25">
      <c r="A27" s="53" t="s">
        <v>52</v>
      </c>
      <c r="B27" s="46">
        <v>7.23</v>
      </c>
    </row>
    <row r="28" spans="1:3" ht="15.75" customHeight="1" x14ac:dyDescent="0.25">
      <c r="A28" s="53" t="s">
        <v>53</v>
      </c>
      <c r="B28" s="46">
        <v>31.21</v>
      </c>
    </row>
    <row r="29" spans="1:3" ht="15.75" customHeight="1" x14ac:dyDescent="0.25">
      <c r="A29" s="53"/>
      <c r="B29" s="69">
        <f>SUM(B20:B28)</f>
        <v>510.82</v>
      </c>
      <c r="C29" s="46"/>
    </row>
    <row r="30" spans="1:3" ht="15.75" customHeight="1" x14ac:dyDescent="0.25">
      <c r="A30" s="53"/>
      <c r="B30" s="71"/>
    </row>
    <row r="31" spans="1:3" ht="15.75" customHeight="1" x14ac:dyDescent="0.25">
      <c r="A31" s="53" t="s">
        <v>54</v>
      </c>
      <c r="B31" s="46">
        <v>10.08</v>
      </c>
    </row>
    <row r="32" spans="1:3" ht="15.75" customHeight="1" x14ac:dyDescent="0.25">
      <c r="A32" s="53"/>
      <c r="B32" s="71"/>
    </row>
    <row r="33" spans="1:2" ht="15.75" customHeight="1" thickBot="1" x14ac:dyDescent="0.3">
      <c r="A33" s="54" t="s">
        <v>55</v>
      </c>
      <c r="B33" s="72">
        <f>+B31+B29</f>
        <v>520.9</v>
      </c>
    </row>
    <row r="34" spans="1:2" ht="15.75" customHeight="1" x14ac:dyDescent="0.25">
      <c r="A34" s="57"/>
      <c r="B34" s="73"/>
    </row>
    <row r="35" spans="1:2" ht="15.75" customHeight="1" x14ac:dyDescent="0.25">
      <c r="A35" s="58" t="s">
        <v>56</v>
      </c>
      <c r="B35" s="75">
        <f>+B18-B33</f>
        <v>137.87</v>
      </c>
    </row>
    <row r="36" spans="1:2" ht="15.75" customHeight="1" x14ac:dyDescent="0.25">
      <c r="A36" s="59"/>
      <c r="B36" s="73"/>
    </row>
    <row r="37" spans="1:2" ht="15.75" customHeight="1" x14ac:dyDescent="0.25">
      <c r="A37" s="49" t="s">
        <v>57</v>
      </c>
      <c r="B37" s="70"/>
    </row>
    <row r="38" spans="1:2" ht="15.75" customHeight="1" x14ac:dyDescent="0.25">
      <c r="A38" s="60" t="s">
        <v>58</v>
      </c>
      <c r="B38" s="46">
        <v>57.16</v>
      </c>
    </row>
    <row r="39" spans="1:2" ht="15.75" customHeight="1" x14ac:dyDescent="0.25">
      <c r="A39" s="98" t="s">
        <v>74</v>
      </c>
      <c r="B39" s="76">
        <v>0.21</v>
      </c>
    </row>
    <row r="40" spans="1:2" ht="15.75" customHeight="1" x14ac:dyDescent="0.25">
      <c r="A40" s="98"/>
      <c r="B40" s="76"/>
    </row>
    <row r="41" spans="1:2" s="1" customFormat="1" ht="15.75" customHeight="1" x14ac:dyDescent="0.25">
      <c r="A41" s="61" t="s">
        <v>43</v>
      </c>
      <c r="B41" s="77"/>
    </row>
    <row r="42" spans="1:2" s="1" customFormat="1" ht="15.75" customHeight="1" x14ac:dyDescent="0.25">
      <c r="A42" s="62" t="s">
        <v>59</v>
      </c>
      <c r="B42" s="46">
        <v>1.76</v>
      </c>
    </row>
    <row r="43" spans="1:2" ht="15.75" customHeight="1" x14ac:dyDescent="0.25">
      <c r="A43" s="63"/>
      <c r="B43" s="73"/>
    </row>
    <row r="44" spans="1:2" ht="15.75" customHeight="1" x14ac:dyDescent="0.25">
      <c r="A44" s="50" t="s">
        <v>60</v>
      </c>
      <c r="B44" s="69">
        <f>+B38+B39+B42</f>
        <v>59.129999999999995</v>
      </c>
    </row>
    <row r="45" spans="1:2" ht="15.75" customHeight="1" x14ac:dyDescent="0.25">
      <c r="A45" s="59"/>
      <c r="B45" s="73"/>
    </row>
    <row r="46" spans="1:2" ht="15.75" customHeight="1" x14ac:dyDescent="0.25">
      <c r="A46" s="49" t="s">
        <v>61</v>
      </c>
      <c r="B46" s="70"/>
    </row>
    <row r="47" spans="1:2" ht="15.75" customHeight="1" x14ac:dyDescent="0.25">
      <c r="A47" s="60" t="s">
        <v>62</v>
      </c>
      <c r="B47" s="46">
        <v>0.54</v>
      </c>
    </row>
    <row r="48" spans="1:2" ht="15.75" customHeight="1" x14ac:dyDescent="0.25">
      <c r="A48" s="60" t="str">
        <f>+'[2]E.R. ACUMULADO'!B51</f>
        <v>GASTOS DE IMPUETOS IOF</v>
      </c>
      <c r="B48" s="46">
        <v>0.09</v>
      </c>
    </row>
    <row r="49" spans="1:3" ht="15.75" customHeight="1" x14ac:dyDescent="0.25">
      <c r="A49" s="60" t="s">
        <v>63</v>
      </c>
      <c r="B49" s="46">
        <v>2.8</v>
      </c>
    </row>
    <row r="50" spans="1:3" ht="15.75" customHeight="1" x14ac:dyDescent="0.25">
      <c r="A50" s="53" t="s">
        <v>64</v>
      </c>
      <c r="B50" s="46">
        <v>0.91</v>
      </c>
    </row>
    <row r="51" spans="1:3" ht="15.75" customHeight="1" x14ac:dyDescent="0.25">
      <c r="A51" s="53" t="s">
        <v>65</v>
      </c>
      <c r="B51" s="78">
        <v>25</v>
      </c>
    </row>
    <row r="52" spans="1:3" ht="15.75" customHeight="1" x14ac:dyDescent="0.25">
      <c r="A52" s="59" t="s">
        <v>66</v>
      </c>
      <c r="B52" s="69">
        <f>SUM(B47:B51)</f>
        <v>29.34</v>
      </c>
      <c r="C52" s="46"/>
    </row>
    <row r="53" spans="1:3" ht="15.75" customHeight="1" x14ac:dyDescent="0.25">
      <c r="A53" s="57"/>
      <c r="B53" s="79"/>
    </row>
    <row r="54" spans="1:3" ht="15.75" customHeight="1" thickBot="1" x14ac:dyDescent="0.3">
      <c r="A54" s="64" t="s">
        <v>72</v>
      </c>
      <c r="B54" s="80">
        <f>B35+B44-B52</f>
        <v>167.66</v>
      </c>
    </row>
    <row r="55" spans="1:3" ht="15.75" customHeight="1" thickTop="1" x14ac:dyDescent="0.25"/>
  </sheetData>
  <mergeCells count="5">
    <mergeCell ref="A1:B1"/>
    <mergeCell ref="A2:B2"/>
    <mergeCell ref="A3:B3"/>
    <mergeCell ref="A4:B4"/>
    <mergeCell ref="A5:B5"/>
  </mergeCells>
  <printOptions horizontalCentered="1"/>
  <pageMargins left="0.62992125984251968" right="0.23622047244094491" top="0.35433070866141736" bottom="0.35433070866141736" header="0.31496062992125984" footer="0.31496062992125984"/>
  <pageSetup paperSize="122" scale="90" orientation="portrait" copies="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</vt:lpstr>
      <vt:lpstr>E.R. ACUMULADO</vt:lpstr>
      <vt:lpstr>'BALANCE '!Área_de_impresión</vt:lpstr>
      <vt:lpstr>'E.R. ACUMULADO'!Área_de_impresión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 Alvarenga Fuentes</dc:creator>
  <cp:lastModifiedBy>JONATHANM</cp:lastModifiedBy>
  <cp:lastPrinted>2018-07-12T19:54:13Z</cp:lastPrinted>
  <dcterms:created xsi:type="dcterms:W3CDTF">2017-04-20T21:35:40Z</dcterms:created>
  <dcterms:modified xsi:type="dcterms:W3CDTF">2018-07-12T19:55:04Z</dcterms:modified>
</cp:coreProperties>
</file>