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tabRatio="849" firstSheet="4" activeTab="4"/>
  </bookViews>
  <sheets>
    <sheet name="Balance General_Marzo_05" sheetId="1" state="hidden" r:id="rId1"/>
    <sheet name="Estado de Resultados_Marzo_05" sheetId="2" state="hidden" r:id="rId2"/>
    <sheet name="Balance General_Junio_05" sheetId="3" state="hidden" r:id="rId3"/>
    <sheet name="Estado de Resultados_Junio_05" sheetId="4" state="hidden" r:id="rId4"/>
    <sheet name="Balance Junio 2018" sheetId="5" r:id="rId5"/>
    <sheet name="Estado Resultado_Junio 2018" sheetId="6" r:id="rId6"/>
  </sheets>
  <definedNames/>
  <calcPr fullCalcOnLoad="1"/>
</workbook>
</file>

<file path=xl/sharedStrings.xml><?xml version="1.0" encoding="utf-8"?>
<sst xmlns="http://schemas.openxmlformats.org/spreadsheetml/2006/main" count="429" uniqueCount="92">
  <si>
    <t>Total Activo Corriente</t>
  </si>
  <si>
    <t>Total Activo No Corriente</t>
  </si>
  <si>
    <t>Total Pasivo Corriente</t>
  </si>
  <si>
    <t>Total Pasivo No Corriente</t>
  </si>
  <si>
    <t>Compañía General de Seguros S.A.</t>
  </si>
  <si>
    <t>(Expresado en miles de US$)</t>
  </si>
  <si>
    <t>Cuenta</t>
  </si>
  <si>
    <t>Disponible</t>
  </si>
  <si>
    <t>Inversiones Financieras</t>
  </si>
  <si>
    <t>Préstamos</t>
  </si>
  <si>
    <t>Primas por Cobrar</t>
  </si>
  <si>
    <t>Soc. Deudoras de Seguro y Fianza</t>
  </si>
  <si>
    <t xml:space="preserve">Otros </t>
  </si>
  <si>
    <t>Activo Fijo Neto</t>
  </si>
  <si>
    <t>Préstamos a Cias. Afiliadas</t>
  </si>
  <si>
    <t>Inversiones Permanentes</t>
  </si>
  <si>
    <t>Cargos Diferidos</t>
  </si>
  <si>
    <t>Otros Activos</t>
  </si>
  <si>
    <t>TOTAL ACTIVOS</t>
  </si>
  <si>
    <t>Obligaciones con Asegurados</t>
  </si>
  <si>
    <t>Reservas Técnicas</t>
  </si>
  <si>
    <t>Reservas por Siniestros</t>
  </si>
  <si>
    <t>Soc. Acreedoras de Seguro y Fianza</t>
  </si>
  <si>
    <t>Obligaciones Financieras</t>
  </si>
  <si>
    <t>Obligac. con Intermed. y Agentes</t>
  </si>
  <si>
    <t>Ctas. por Pagar y Gastos Acum.</t>
  </si>
  <si>
    <t>Provisiones</t>
  </si>
  <si>
    <t>Otros Pasivos</t>
  </si>
  <si>
    <t>Deuda a L.P. con Inst. Financ.</t>
  </si>
  <si>
    <t>Ctas. por Pagar Socios</t>
  </si>
  <si>
    <t>TOTAL PASIVO</t>
  </si>
  <si>
    <t>Capital Social</t>
  </si>
  <si>
    <t>Aportes Pendientes de Formalizar</t>
  </si>
  <si>
    <t>Reservas de Capital</t>
  </si>
  <si>
    <t>Utilidades Acumuladas</t>
  </si>
  <si>
    <t>Utilidad del Ejercicio</t>
  </si>
  <si>
    <t>Scotia Seguros S.A.</t>
  </si>
  <si>
    <t>Impuesto Sobre la Renta</t>
  </si>
  <si>
    <t>Al 30 de junio de 2005</t>
  </si>
  <si>
    <t>Del 01 de enero al 31 de marzo</t>
  </si>
  <si>
    <t>Diferencia</t>
  </si>
  <si>
    <t>5 - 4</t>
  </si>
  <si>
    <t xml:space="preserve">36+38 </t>
  </si>
  <si>
    <t>Gastos de Administración</t>
  </si>
  <si>
    <t>Al 30 de junio</t>
  </si>
  <si>
    <t>Otros</t>
  </si>
  <si>
    <t>TOTAL PATRIMONIO</t>
  </si>
  <si>
    <t>TOTAL PASIVO Y PATRIMONIO</t>
  </si>
  <si>
    <t>Estado de Resultados Comparativo</t>
  </si>
  <si>
    <t>Ingresos Netos</t>
  </si>
  <si>
    <t>Siniestros</t>
  </si>
  <si>
    <t>Primas Cedidas por Reaseguros</t>
  </si>
  <si>
    <t>Balance General</t>
  </si>
  <si>
    <t>Estado de Resultados</t>
  </si>
  <si>
    <t>Gtos. Por Increm. en Rvas. Tecnic.</t>
  </si>
  <si>
    <t>Gastos por Adquisición y Conservación</t>
  </si>
  <si>
    <t>Devol. Cancelaciones de Primas</t>
  </si>
  <si>
    <t>Otros Egresos</t>
  </si>
  <si>
    <t>Utilidad Bruta</t>
  </si>
  <si>
    <t>Gastos Financieros y de Inversión</t>
  </si>
  <si>
    <t>Utilidad de Operación</t>
  </si>
  <si>
    <t xml:space="preserve">Otros Productos </t>
  </si>
  <si>
    <t>Otros Gastos</t>
  </si>
  <si>
    <t>Utilidad Antes de Impuestos</t>
  </si>
  <si>
    <t>Impuestos Sobre la Renta</t>
  </si>
  <si>
    <t>Reserva Legal</t>
  </si>
  <si>
    <t>Otras Reservas</t>
  </si>
  <si>
    <t>Utilidad Neta</t>
  </si>
  <si>
    <t>ACTIVO</t>
  </si>
  <si>
    <t>PASIVO Y PATRIMONIO</t>
  </si>
  <si>
    <t>PATRIMONIO</t>
  </si>
  <si>
    <t>Balance General Comparativo</t>
  </si>
  <si>
    <t>PASIVO</t>
  </si>
  <si>
    <t>Códigos</t>
  </si>
  <si>
    <t>5 - 59</t>
  </si>
  <si>
    <t>41</t>
  </si>
  <si>
    <t>42</t>
  </si>
  <si>
    <t>43</t>
  </si>
  <si>
    <t>45</t>
  </si>
  <si>
    <t>46</t>
  </si>
  <si>
    <t>48 - ISR</t>
  </si>
  <si>
    <t>47</t>
  </si>
  <si>
    <t>59</t>
  </si>
  <si>
    <t>49</t>
  </si>
  <si>
    <t>Del 01 de enero al 30 de junio</t>
  </si>
  <si>
    <t>19 - 1901</t>
  </si>
  <si>
    <t>Al 30 de Junio</t>
  </si>
  <si>
    <t>Del 01 de enero al 30 de Junio 2018</t>
  </si>
  <si>
    <t>Dolores Ana Yansi de Figueroa</t>
  </si>
  <si>
    <t>Gerente General</t>
  </si>
  <si>
    <t>Contador</t>
  </si>
  <si>
    <t>María Emma Aguilar A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</si>
</sst>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C&quot;#,##0_);\(&quot;C&quot;#,##0\)"/>
    <numFmt numFmtId="176" formatCode="&quot;C&quot;#,##0_);[Red]\(&quot;C&quot;#,##0\)"/>
    <numFmt numFmtId="177" formatCode="&quot;C&quot;#,##0.00_);\(&quot;C&quot;#,##0.00\)"/>
    <numFmt numFmtId="178" formatCode="&quot;C&quot;#,##0.00_);[Red]\(&quot;C&quot;#,##0.00\)"/>
    <numFmt numFmtId="179" formatCode="_(&quot;C&quot;* #,##0_);_(&quot;C&quot;* \(#,##0\);_(&quot;C&quot;* &quot;-&quot;_);_(@_)"/>
    <numFmt numFmtId="180" formatCode="_(&quot;C&quot;* #,##0.00_);_(&quot;C&quot;* \(#,##0.00\);_(&quot;C&quot;* &quot;-&quot;??_);_(@_)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[h]\.mm\.ss"/>
    <numFmt numFmtId="198" formatCode="#,##0.00;[Red]#,##0.00"/>
    <numFmt numFmtId="199" formatCode="&quot;¢&quot;#,##0_);\(&quot;¢&quot;#,##0\)"/>
    <numFmt numFmtId="200" formatCode="&quot;¢&quot;#,##0_);[Red]\(&quot;¢&quot;#,##0\)"/>
    <numFmt numFmtId="201" formatCode="&quot;¢&quot;#,##0.00_);\(&quot;¢&quot;#,##0.00\)"/>
    <numFmt numFmtId="202" formatCode="&quot;¢&quot;#,##0.00_);[Red]\(&quot;¢&quot;#,##0.00\)"/>
    <numFmt numFmtId="203" formatCode="_(&quot;¢&quot;* #,##0_);_(&quot;¢&quot;* \(#,##0\);_(&quot;¢&quot;* &quot;-&quot;_);_(@_)"/>
    <numFmt numFmtId="204" formatCode="_(&quot;¢&quot;* #,##0.00_);_(&quot;¢&quot;* \(#,##0.00\);_(&quot;¢&quot;* &quot;-&quot;??_);_(@_)"/>
    <numFmt numFmtId="205" formatCode="General_)"/>
    <numFmt numFmtId="206" formatCode="#,##0.00_);[Red]\(#,##0.00\);"/>
    <numFmt numFmtId="207" formatCode="0.0"/>
    <numFmt numFmtId="208" formatCode="#,##0.0_);\(#,##0.0\)"/>
    <numFmt numFmtId="209" formatCode="0.0%"/>
    <numFmt numFmtId="210" formatCode="#,##0.000_);\(#,##0.000\)"/>
    <numFmt numFmtId="211" formatCode="#,##0_)\ \ ;\(#,##0\)\ \ "/>
    <numFmt numFmtId="212" formatCode="_(* #,##0_);_(* \(#,##0\);_(* &quot;-&quot;??_);_(@_)"/>
    <numFmt numFmtId="213" formatCode="#,##0;\(#,##0\)"/>
    <numFmt numFmtId="214" formatCode="_(&quot;$&quot;* #,##0.0_);_(&quot;$&quot;* \(#,##0.0\);_(&quot;$&quot;* &quot;-&quot;??_);_(@_)"/>
    <numFmt numFmtId="215" formatCode="0.000"/>
    <numFmt numFmtId="216" formatCode="0.0000"/>
    <numFmt numFmtId="217" formatCode="_([$$-440A]* #,##0.00_);_([$$-440A]* \(#,##0.00\);_([$$-440A]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1" fillId="0" borderId="11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Fill="1" applyBorder="1" applyAlignment="1">
      <alignment/>
    </xf>
    <xf numFmtId="17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vertical="top" wrapText="1"/>
    </xf>
    <xf numFmtId="17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214" fontId="0" fillId="0" borderId="0" xfId="0" applyNumberFormat="1" applyBorder="1" applyAlignment="1">
      <alignment/>
    </xf>
    <xf numFmtId="214" fontId="1" fillId="0" borderId="12" xfId="0" applyNumberFormat="1" applyFont="1" applyBorder="1" applyAlignment="1">
      <alignment/>
    </xf>
    <xf numFmtId="214" fontId="1" fillId="0" borderId="0" xfId="0" applyNumberFormat="1" applyFont="1" applyBorder="1" applyAlignment="1">
      <alignment/>
    </xf>
    <xf numFmtId="214" fontId="1" fillId="0" borderId="11" xfId="0" applyNumberFormat="1" applyFont="1" applyBorder="1" applyAlignment="1">
      <alignment/>
    </xf>
    <xf numFmtId="214" fontId="0" fillId="0" borderId="19" xfId="0" applyNumberFormat="1" applyBorder="1" applyAlignment="1">
      <alignment/>
    </xf>
    <xf numFmtId="214" fontId="0" fillId="0" borderId="0" xfId="0" applyNumberFormat="1" applyAlignment="1">
      <alignment/>
    </xf>
    <xf numFmtId="214" fontId="8" fillId="0" borderId="0" xfId="0" applyNumberFormat="1" applyFont="1" applyAlignment="1">
      <alignment/>
    </xf>
    <xf numFmtId="214" fontId="1" fillId="0" borderId="0" xfId="0" applyNumberFormat="1" applyFont="1" applyBorder="1" applyAlignment="1">
      <alignment/>
    </xf>
    <xf numFmtId="207" fontId="0" fillId="0" borderId="0" xfId="0" applyNumberFormat="1" applyAlignment="1">
      <alignment/>
    </xf>
    <xf numFmtId="207" fontId="1" fillId="0" borderId="12" xfId="0" applyNumberFormat="1" applyFont="1" applyBorder="1" applyAlignment="1">
      <alignment/>
    </xf>
    <xf numFmtId="207" fontId="1" fillId="0" borderId="0" xfId="0" applyNumberFormat="1" applyFont="1" applyBorder="1" applyAlignment="1">
      <alignment/>
    </xf>
    <xf numFmtId="216" fontId="0" fillId="0" borderId="0" xfId="0" applyNumberFormat="1" applyAlignment="1">
      <alignment/>
    </xf>
    <xf numFmtId="216" fontId="1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0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171" fontId="9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214" fontId="9" fillId="0" borderId="0" xfId="0" applyNumberFormat="1" applyFont="1" applyAlignment="1">
      <alignment/>
    </xf>
    <xf numFmtId="0" fontId="12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vertical="top" wrapText="1"/>
    </xf>
    <xf numFmtId="0" fontId="9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170" fontId="9" fillId="0" borderId="22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9" fillId="0" borderId="27" xfId="0" applyFont="1" applyFill="1" applyBorder="1" applyAlignment="1">
      <alignment vertical="top" wrapText="1"/>
    </xf>
    <xf numFmtId="170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14" fillId="0" borderId="27" xfId="0" applyFont="1" applyBorder="1" applyAlignment="1">
      <alignment horizontal="center"/>
    </xf>
    <xf numFmtId="214" fontId="9" fillId="0" borderId="27" xfId="0" applyNumberFormat="1" applyFont="1" applyBorder="1" applyAlignment="1">
      <alignment/>
    </xf>
    <xf numFmtId="171" fontId="12" fillId="0" borderId="29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0" fontId="9" fillId="0" borderId="22" xfId="0" applyFont="1" applyFill="1" applyBorder="1" applyAlignment="1">
      <alignment/>
    </xf>
    <xf numFmtId="49" fontId="9" fillId="0" borderId="27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171450</xdr:rowOff>
    </xdr:from>
    <xdr:to>
      <xdr:col>4</xdr:col>
      <xdr:colOff>104775</xdr:colOff>
      <xdr:row>3</xdr:row>
      <xdr:rowOff>190500</xdr:rowOff>
    </xdr:to>
    <xdr:pic>
      <xdr:nvPicPr>
        <xdr:cNvPr id="1" name="Picture 5" descr="Logo ScotiaSeg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00050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85725</xdr:rowOff>
    </xdr:from>
    <xdr:to>
      <xdr:col>4</xdr:col>
      <xdr:colOff>238125</xdr:colOff>
      <xdr:row>3</xdr:row>
      <xdr:rowOff>104775</xdr:rowOff>
    </xdr:to>
    <xdr:pic>
      <xdr:nvPicPr>
        <xdr:cNvPr id="1" name="Picture 4" descr="Logo ScotiaSeg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14325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zoomScaleNormal="80" zoomScalePageLayoutView="0" workbookViewId="0" topLeftCell="A1">
      <selection activeCell="Z24" sqref="Z24"/>
    </sheetView>
  </sheetViews>
  <sheetFormatPr defaultColWidth="11.421875" defaultRowHeight="18" customHeight="1"/>
  <cols>
    <col min="1" max="1" width="4.140625" style="0" customWidth="1"/>
    <col min="2" max="2" width="3.7109375" style="0" customWidth="1"/>
    <col min="3" max="3" width="17.8515625" style="8" customWidth="1"/>
    <col min="4" max="4" width="3.7109375" style="0" customWidth="1"/>
    <col min="5" max="5" width="44.8515625" style="1" customWidth="1"/>
    <col min="6" max="6" width="3.7109375" style="0" customWidth="1"/>
    <col min="7" max="7" width="15.7109375" style="3" customWidth="1"/>
    <col min="8" max="8" width="3.7109375" style="0" customWidth="1"/>
    <col min="9" max="9" width="15.7109375" style="3" customWidth="1"/>
    <col min="10" max="10" width="3.7109375" style="0" customWidth="1"/>
    <col min="12" max="12" width="3.7109375" style="0" customWidth="1"/>
    <col min="13" max="13" width="17.8515625" style="0" customWidth="1"/>
    <col min="14" max="14" width="3.7109375" style="0" customWidth="1"/>
    <col min="15" max="15" width="44.8515625" style="0" customWidth="1"/>
    <col min="16" max="16" width="3.7109375" style="0" customWidth="1"/>
    <col min="17" max="17" width="15.7109375" style="0" customWidth="1"/>
    <col min="18" max="18" width="3.7109375" style="0" customWidth="1"/>
    <col min="19" max="19" width="15.7109375" style="0" customWidth="1"/>
    <col min="20" max="20" width="3.7109375" style="0" customWidth="1"/>
  </cols>
  <sheetData>
    <row r="1" ht="18" customHeight="1" thickBot="1">
      <c r="C1" s="27"/>
    </row>
    <row r="2" spans="2:20" ht="18" customHeight="1">
      <c r="B2" s="20"/>
      <c r="C2" s="21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71</v>
      </c>
      <c r="D4" s="113"/>
      <c r="E4" s="113"/>
      <c r="F4" s="113"/>
      <c r="G4" s="113"/>
      <c r="H4" s="113"/>
      <c r="I4" s="113"/>
      <c r="J4" s="26"/>
      <c r="L4" s="25"/>
      <c r="M4" s="113" t="s">
        <v>71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39</v>
      </c>
      <c r="D5" s="113"/>
      <c r="E5" s="113"/>
      <c r="F5" s="113"/>
      <c r="G5" s="113"/>
      <c r="H5" s="113"/>
      <c r="I5" s="113"/>
      <c r="J5" s="26"/>
      <c r="L5" s="25"/>
      <c r="M5" s="113" t="s">
        <v>39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aca="true" t="shared" si="0" ref="Q11:Q16">+G11/1000</f>
        <v>#REF!</v>
      </c>
      <c r="R11" s="48"/>
      <c r="S11" s="48" t="e">
        <f aca="true" t="shared" si="1" ref="S11:S16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aca="true" t="shared" si="2" ref="Q27:Q35">+G27/1000</f>
        <v>#REF!</v>
      </c>
      <c r="R27" s="48"/>
      <c r="S27" s="48" t="e">
        <f aca="true" t="shared" si="3" ref="S27:S35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>
        <v>25</v>
      </c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aca="true" t="shared" si="4" ref="Q43:Q48">+G43/1000</f>
        <v>#REF!</v>
      </c>
      <c r="R43" s="48"/>
      <c r="S43" s="48" t="e">
        <f aca="true" t="shared" si="5" ref="S43:S48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Bot="1" thickTop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5:19" ht="18" customHeight="1">
      <c r="E52" s="2"/>
      <c r="M52" s="8"/>
      <c r="O52" s="2"/>
      <c r="Q52" s="53"/>
      <c r="R52" s="53"/>
      <c r="S52" s="53"/>
    </row>
    <row r="53" spans="2:19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19" ht="18" customHeight="1">
      <c r="B54" s="42"/>
      <c r="C54" s="27"/>
      <c r="E54" s="45" t="s">
        <v>40</v>
      </c>
      <c r="F54" s="46"/>
      <c r="G54" s="47" t="e">
        <f>+G24-G50</f>
        <v>#REF!</v>
      </c>
      <c r="H54" s="46"/>
      <c r="I54" s="47" t="e">
        <f>+I24-I50</f>
        <v>#REF!</v>
      </c>
      <c r="L54" s="42"/>
      <c r="M54" s="27"/>
      <c r="O54" s="45" t="s">
        <v>40</v>
      </c>
      <c r="P54" s="46"/>
      <c r="Q54" s="48" t="e">
        <f>+G54/1000</f>
        <v>#REF!</v>
      </c>
      <c r="R54" s="54"/>
      <c r="S54" s="48" t="e">
        <f>+I54/1000</f>
        <v>#REF!</v>
      </c>
    </row>
  </sheetData>
  <sheetProtection/>
  <mergeCells count="8">
    <mergeCell ref="C3:I3"/>
    <mergeCell ref="C4:I4"/>
    <mergeCell ref="C6:I6"/>
    <mergeCell ref="C5:I5"/>
    <mergeCell ref="M3:S3"/>
    <mergeCell ref="M4:S4"/>
    <mergeCell ref="M5:S5"/>
    <mergeCell ref="M6:S6"/>
  </mergeCells>
  <printOptions horizontalCentered="1"/>
  <pageMargins left="0.75" right="0.75" top="0.7086614173228347" bottom="1" header="0" footer="0"/>
  <pageSetup horizontalDpi="600" verticalDpi="600" orientation="portrait" scale="70" r:id="rId6"/>
  <legacyDrawing r:id="rId5"/>
  <oleObjects>
    <oleObject progId="PBrush" shapeId="280633" r:id="rId1"/>
    <oleObject progId="MSPhotoEd.3" shapeId="561299" r:id="rId2"/>
    <oleObject progId="PBrush" shapeId="855445" r:id="rId3"/>
    <oleObject progId="MSPhotoEd.3" shapeId="85544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T28"/>
  <sheetViews>
    <sheetView showGridLines="0" zoomScale="80" zoomScaleNormal="80" zoomScalePageLayoutView="0" workbookViewId="0" topLeftCell="A10">
      <selection activeCell="Z24" sqref="Z24"/>
    </sheetView>
  </sheetViews>
  <sheetFormatPr defaultColWidth="11.421875" defaultRowHeight="18" customHeight="1"/>
  <cols>
    <col min="2" max="2" width="5.00390625" style="0" customWidth="1"/>
    <col min="3" max="3" width="11.421875" style="7" customWidth="1"/>
    <col min="4" max="4" width="3.7109375" style="7" customWidth="1"/>
    <col min="5" max="5" width="44.8515625" style="1" customWidth="1"/>
    <col min="6" max="6" width="3.8515625" style="1" customWidth="1"/>
    <col min="7" max="7" width="15.7109375" style="3" customWidth="1"/>
    <col min="8" max="8" width="3.57421875" style="3" customWidth="1"/>
    <col min="9" max="9" width="15.7109375" style="3" customWidth="1"/>
    <col min="10" max="10" width="5.00390625" style="0" customWidth="1"/>
    <col min="12" max="12" width="5.00390625" style="0" customWidth="1"/>
    <col min="14" max="14" width="3.7109375" style="0" customWidth="1"/>
    <col min="15" max="15" width="44.8515625" style="0" customWidth="1"/>
    <col min="16" max="16" width="3.8515625" style="0" customWidth="1"/>
    <col min="17" max="17" width="15.7109375" style="0" customWidth="1"/>
    <col min="18" max="18" width="3.57421875" style="0" customWidth="1"/>
    <col min="19" max="19" width="15.7109375" style="0" customWidth="1"/>
    <col min="20" max="20" width="5.00390625" style="0" customWidth="1"/>
  </cols>
  <sheetData>
    <row r="1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48</v>
      </c>
      <c r="D4" s="113"/>
      <c r="E4" s="113"/>
      <c r="F4" s="113"/>
      <c r="G4" s="113"/>
      <c r="H4" s="113"/>
      <c r="I4" s="113"/>
      <c r="J4" s="26"/>
      <c r="L4" s="25"/>
      <c r="M4" s="113" t="s">
        <v>48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39</v>
      </c>
      <c r="D5" s="113"/>
      <c r="E5" s="113"/>
      <c r="F5" s="113"/>
      <c r="G5" s="113"/>
      <c r="H5" s="113"/>
      <c r="I5" s="113"/>
      <c r="J5" s="26"/>
      <c r="L5" s="25"/>
      <c r="M5" s="113" t="s">
        <v>39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0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aca="true" t="shared" si="0" ref="Q10:Q16">+G10/1000</f>
        <v>#REF!</v>
      </c>
      <c r="R10" s="55"/>
      <c r="S10" s="55" t="e">
        <f aca="true" t="shared" si="1" ref="S10:S16">+I10/1000</f>
        <v>#REF!</v>
      </c>
      <c r="T10" s="26"/>
    </row>
    <row r="11" spans="2:20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</row>
    <row r="12" spans="2:20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</row>
    <row r="18" spans="2:20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</row>
    <row r="20" spans="2:20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</row>
    <row r="21" spans="2:20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</row>
    <row r="24" spans="2:20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Bot="1" thickTop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sheetProtection/>
  <mergeCells count="8">
    <mergeCell ref="C3:I3"/>
    <mergeCell ref="C4:I4"/>
    <mergeCell ref="C6:I6"/>
    <mergeCell ref="C5:I5"/>
    <mergeCell ref="M3:S3"/>
    <mergeCell ref="M4:S4"/>
    <mergeCell ref="M5:S5"/>
    <mergeCell ref="M6:S6"/>
  </mergeCells>
  <printOptions horizontalCentered="1"/>
  <pageMargins left="0.75" right="0.75" top="0.5118110236220472" bottom="1" header="0" footer="0"/>
  <pageSetup horizontalDpi="600" verticalDpi="600" orientation="portrait" scale="75" r:id="rId6"/>
  <legacyDrawing r:id="rId5"/>
  <oleObjects>
    <oleObject progId="PBrush" shapeId="283161" r:id="rId1"/>
    <oleObject progId="MSPhotoEd.3" shapeId="563968" r:id="rId2"/>
    <oleObject progId="PBrush" shapeId="867422" r:id="rId3"/>
    <oleObject progId="MSPhotoEd.3" shapeId="86742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zoomScaleNormal="80" zoomScalePageLayoutView="0" workbookViewId="0" topLeftCell="K4">
      <selection activeCell="Z24" sqref="Z24"/>
    </sheetView>
  </sheetViews>
  <sheetFormatPr defaultColWidth="11.421875" defaultRowHeight="18" customHeight="1"/>
  <cols>
    <col min="1" max="1" width="4.140625" style="0" customWidth="1"/>
    <col min="2" max="2" width="3.7109375" style="0" customWidth="1"/>
    <col min="3" max="3" width="17.8515625" style="8" customWidth="1"/>
    <col min="4" max="4" width="3.7109375" style="0" customWidth="1"/>
    <col min="5" max="5" width="44.8515625" style="1" customWidth="1"/>
    <col min="6" max="6" width="3.7109375" style="0" customWidth="1"/>
    <col min="7" max="7" width="15.7109375" style="3" customWidth="1"/>
    <col min="8" max="8" width="3.7109375" style="0" customWidth="1"/>
    <col min="9" max="9" width="15.7109375" style="3" customWidth="1"/>
    <col min="10" max="10" width="3.7109375" style="0" customWidth="1"/>
    <col min="12" max="12" width="3.7109375" style="0" customWidth="1"/>
    <col min="13" max="13" width="17.8515625" style="0" customWidth="1"/>
    <col min="14" max="14" width="3.7109375" style="0" customWidth="1"/>
    <col min="15" max="15" width="44.8515625" style="0" customWidth="1"/>
    <col min="16" max="16" width="3.7109375" style="0" customWidth="1"/>
    <col min="17" max="17" width="15.7109375" style="0" customWidth="1"/>
    <col min="18" max="18" width="3.7109375" style="0" customWidth="1"/>
    <col min="19" max="19" width="15.7109375" style="0" customWidth="1"/>
    <col min="20" max="20" width="3.7109375" style="0" customWidth="1"/>
  </cols>
  <sheetData>
    <row r="1" ht="18" customHeight="1" thickBot="1">
      <c r="C1" s="34"/>
    </row>
    <row r="2" spans="2:20" ht="18" customHeight="1">
      <c r="B2" s="20"/>
      <c r="C2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71</v>
      </c>
      <c r="D4" s="113"/>
      <c r="E4" s="113"/>
      <c r="F4" s="113"/>
      <c r="G4" s="113"/>
      <c r="H4" s="113"/>
      <c r="I4" s="113"/>
      <c r="J4" s="26"/>
      <c r="L4" s="25"/>
      <c r="M4" s="113" t="s">
        <v>71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38</v>
      </c>
      <c r="D5" s="113"/>
      <c r="E5" s="113"/>
      <c r="F5" s="113"/>
      <c r="G5" s="113"/>
      <c r="H5" s="113"/>
      <c r="I5" s="113"/>
      <c r="J5" s="26"/>
      <c r="L5" s="25"/>
      <c r="M5" s="113" t="s">
        <v>44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 t="s">
        <v>5</v>
      </c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aca="true" t="shared" si="0" ref="Q11:Q16">+G11/1000</f>
        <v>#REF!</v>
      </c>
      <c r="R11" s="48"/>
      <c r="S11" s="48" t="e">
        <f aca="true" t="shared" si="1" ref="S11:S16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aca="true" t="shared" si="2" ref="Q27:Q35">+G27/1000</f>
        <v>#REF!</v>
      </c>
      <c r="R27" s="48"/>
      <c r="S27" s="48" t="e">
        <f aca="true" t="shared" si="3" ref="S27:S35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/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aca="true" t="shared" si="4" ref="Q43:Q48">+G43/1000</f>
        <v>#REF!</v>
      </c>
      <c r="R43" s="48"/>
      <c r="S43" s="48" t="e">
        <f aca="true" t="shared" si="5" ref="S43:S48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Bot="1" thickTop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5:19" ht="18" customHeight="1">
      <c r="E52" s="2"/>
      <c r="M52" s="8"/>
      <c r="O52" s="2"/>
      <c r="Q52" s="53"/>
      <c r="R52" s="53"/>
      <c r="S52" s="53"/>
    </row>
    <row r="53" spans="2:19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19" ht="18" customHeight="1">
      <c r="B54" s="42"/>
      <c r="C54" s="27"/>
      <c r="E54" s="45" t="s">
        <v>40</v>
      </c>
      <c r="F54" s="46"/>
      <c r="G54" s="47" t="e">
        <f>+G24-G50</f>
        <v>#REF!</v>
      </c>
      <c r="H54" s="47"/>
      <c r="I54" s="47" t="e">
        <f>+I24-I50</f>
        <v>#REF!</v>
      </c>
      <c r="L54" s="42"/>
      <c r="M54" s="27"/>
      <c r="O54" s="45" t="s">
        <v>40</v>
      </c>
      <c r="P54" s="46"/>
      <c r="Q54" s="48" t="e">
        <f>+G54/100</f>
        <v>#REF!</v>
      </c>
      <c r="R54" s="48"/>
      <c r="S54" s="48" t="e">
        <f>+I54/100</f>
        <v>#REF!</v>
      </c>
    </row>
  </sheetData>
  <sheetProtection/>
  <mergeCells count="8">
    <mergeCell ref="C3:I3"/>
    <mergeCell ref="C4:I4"/>
    <mergeCell ref="C6:I6"/>
    <mergeCell ref="C5:I5"/>
    <mergeCell ref="M3:S3"/>
    <mergeCell ref="M4:S4"/>
    <mergeCell ref="M5:S5"/>
    <mergeCell ref="M6:S6"/>
  </mergeCells>
  <printOptions horizontalCentered="1"/>
  <pageMargins left="0.75" right="0.75" top="0.69" bottom="1" header="0" footer="0"/>
  <pageSetup horizontalDpi="600" verticalDpi="600" orientation="portrait" scale="70" r:id="rId6"/>
  <legacyDrawing r:id="rId5"/>
  <oleObjects>
    <oleObject progId="PBrush" shapeId="463408" r:id="rId1"/>
    <oleObject progId="MSPhotoEd.3" shapeId="463409" r:id="rId2"/>
    <oleObject progId="PBrush" shapeId="856411" r:id="rId3"/>
    <oleObject progId="MSPhotoEd.3" shapeId="85641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X28"/>
  <sheetViews>
    <sheetView showGridLines="0" zoomScale="80" zoomScaleNormal="80" zoomScalePageLayoutView="0" workbookViewId="0" topLeftCell="M10">
      <selection activeCell="Z24" sqref="Z24"/>
    </sheetView>
  </sheetViews>
  <sheetFormatPr defaultColWidth="11.421875" defaultRowHeight="18" customHeight="1"/>
  <cols>
    <col min="2" max="2" width="5.00390625" style="0" customWidth="1"/>
    <col min="3" max="3" width="11.421875" style="7" customWidth="1"/>
    <col min="4" max="4" width="3.7109375" style="7" customWidth="1"/>
    <col min="5" max="5" width="44.8515625" style="1" customWidth="1"/>
    <col min="6" max="6" width="3.8515625" style="1" customWidth="1"/>
    <col min="7" max="7" width="15.7109375" style="3" customWidth="1"/>
    <col min="8" max="8" width="3.57421875" style="3" customWidth="1"/>
    <col min="9" max="9" width="15.7109375" style="3" customWidth="1"/>
    <col min="10" max="10" width="5.00390625" style="0" customWidth="1"/>
    <col min="12" max="12" width="5.00390625" style="0" customWidth="1"/>
    <col min="14" max="14" width="3.7109375" style="0" customWidth="1"/>
    <col min="15" max="15" width="44.8515625" style="0" customWidth="1"/>
    <col min="16" max="16" width="3.8515625" style="0" customWidth="1"/>
    <col min="17" max="17" width="15.7109375" style="0" customWidth="1"/>
    <col min="18" max="18" width="3.57421875" style="0" customWidth="1"/>
    <col min="19" max="19" width="15.7109375" style="0" customWidth="1"/>
    <col min="20" max="20" width="5.00390625" style="0" customWidth="1"/>
    <col min="22" max="23" width="11.421875" style="56" customWidth="1"/>
    <col min="24" max="24" width="11.421875" style="59" customWidth="1"/>
  </cols>
  <sheetData>
    <row r="1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48</v>
      </c>
      <c r="D4" s="113"/>
      <c r="E4" s="113"/>
      <c r="F4" s="113"/>
      <c r="G4" s="113"/>
      <c r="H4" s="113"/>
      <c r="I4" s="113"/>
      <c r="J4" s="26"/>
      <c r="L4" s="25"/>
      <c r="M4" s="113" t="s">
        <v>48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84</v>
      </c>
      <c r="D5" s="113"/>
      <c r="E5" s="113"/>
      <c r="F5" s="113"/>
      <c r="G5" s="113"/>
      <c r="H5" s="113"/>
      <c r="I5" s="113"/>
      <c r="J5" s="26"/>
      <c r="L5" s="25"/>
      <c r="M5" s="113" t="s">
        <v>84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4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aca="true" t="shared" si="0" ref="Q10:Q16">+G10/1000</f>
        <v>#REF!</v>
      </c>
      <c r="R10" s="55"/>
      <c r="S10" s="55" t="e">
        <f aca="true" t="shared" si="1" ref="S10:S16">+I10/1000</f>
        <v>#REF!</v>
      </c>
      <c r="T10" s="26"/>
      <c r="V10" s="56">
        <v>25266.431599999996</v>
      </c>
      <c r="X10" s="59">
        <v>25387.52408</v>
      </c>
    </row>
    <row r="11" spans="2:24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  <c r="V11" s="56">
        <v>6296.91578</v>
      </c>
      <c r="X11" s="59">
        <v>5792.003860000001</v>
      </c>
    </row>
    <row r="12" spans="2:24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  <c r="V12" s="56">
        <v>4989.36629</v>
      </c>
      <c r="X12" s="59">
        <v>8430.960759999998</v>
      </c>
    </row>
    <row r="13" spans="2:24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  <c r="V13" s="56">
        <v>7453.91304</v>
      </c>
      <c r="X13" s="59">
        <v>4349.93492</v>
      </c>
    </row>
    <row r="14" spans="2:24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  <c r="V14" s="56">
        <v>3119.17329</v>
      </c>
      <c r="X14" s="59">
        <v>2625.3395299999997</v>
      </c>
    </row>
    <row r="15" spans="2:24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  <c r="V15" s="56">
        <v>2234.89929</v>
      </c>
      <c r="X15" s="59">
        <v>1727.9988799999999</v>
      </c>
    </row>
    <row r="16" spans="2:24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  <c r="V16" s="56">
        <v>0</v>
      </c>
      <c r="X16" s="59">
        <v>0</v>
      </c>
    </row>
    <row r="17" spans="2:24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  <c r="V17" s="57">
        <f>+V10-(V11+V12+V13+V14+V15+V16)</f>
        <v>1172.1639099999957</v>
      </c>
      <c r="W17" s="58"/>
      <c r="X17" s="60">
        <f>+X10-(X11+X12+X13+X14+X15+X16)</f>
        <v>2461.2861300000004</v>
      </c>
    </row>
    <row r="18" spans="2:24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  <c r="V18" s="56">
        <v>1190.9827199999997</v>
      </c>
      <c r="X18" s="59">
        <v>1325.84364</v>
      </c>
    </row>
    <row r="19" spans="2:24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  <c r="V19" s="56">
        <v>125.20137000000001</v>
      </c>
      <c r="X19" s="59">
        <v>77.44105</v>
      </c>
    </row>
    <row r="20" spans="2:24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  <c r="V20" s="57">
        <f>+V17-(V18+V19)</f>
        <v>-144.02018000000407</v>
      </c>
      <c r="W20" s="58"/>
      <c r="X20" s="60">
        <f>+X17-(X18+X19)</f>
        <v>1058.0014400000005</v>
      </c>
    </row>
    <row r="21" spans="2:24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  <c r="V21" s="56">
        <v>1293.79523</v>
      </c>
      <c r="X21" s="59">
        <v>113.05155</v>
      </c>
    </row>
    <row r="22" spans="2:24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  <c r="V22" s="56">
        <v>130.13614</v>
      </c>
      <c r="X22" s="59">
        <v>194.12386999999998</v>
      </c>
    </row>
    <row r="23" spans="2:24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  <c r="V23" s="57">
        <f>+V20+V21-V22</f>
        <v>1019.6389099999958</v>
      </c>
      <c r="W23" s="58"/>
      <c r="X23" s="60">
        <f>+X20+X21-X22</f>
        <v>976.9291200000004</v>
      </c>
    </row>
    <row r="24" spans="2:20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Bot="1" thickTop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sheetProtection/>
  <mergeCells count="8">
    <mergeCell ref="C3:I3"/>
    <mergeCell ref="C4:I4"/>
    <mergeCell ref="C6:I6"/>
    <mergeCell ref="C5:I5"/>
    <mergeCell ref="M3:S3"/>
    <mergeCell ref="M4:S4"/>
    <mergeCell ref="M5:S5"/>
    <mergeCell ref="M6:S6"/>
  </mergeCells>
  <printOptions horizontalCentered="1"/>
  <pageMargins left="0.75" right="0.75" top="0.5118110236220472" bottom="1" header="0" footer="0"/>
  <pageSetup horizontalDpi="600" verticalDpi="600" orientation="portrait" scale="75" r:id="rId6"/>
  <legacyDrawing r:id="rId5"/>
  <oleObjects>
    <oleObject progId="PBrush" shapeId="463410" r:id="rId1"/>
    <oleObject progId="MSPhotoEd.3" shapeId="463411" r:id="rId2"/>
    <oleObject progId="PBrush" shapeId="868595" r:id="rId3"/>
    <oleObject progId="MSPhotoEd.3" shapeId="868596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H54"/>
  <sheetViews>
    <sheetView showGridLines="0" tabSelected="1" zoomScale="80" zoomScaleNormal="80" zoomScalePageLayoutView="0" workbookViewId="0" topLeftCell="A1">
      <selection activeCell="K8" sqref="K8"/>
    </sheetView>
  </sheetViews>
  <sheetFormatPr defaultColWidth="11.421875" defaultRowHeight="18" customHeight="1"/>
  <cols>
    <col min="1" max="1" width="4.140625" style="61" customWidth="1"/>
    <col min="2" max="2" width="3.7109375" style="61" customWidth="1"/>
    <col min="3" max="3" width="17.8515625" style="61" customWidth="1"/>
    <col min="4" max="4" width="3.7109375" style="61" customWidth="1"/>
    <col min="5" max="5" width="44.8515625" style="61" customWidth="1"/>
    <col min="6" max="6" width="3.7109375" style="61" customWidth="1"/>
    <col min="7" max="7" width="15.7109375" style="61" customWidth="1"/>
    <col min="8" max="8" width="3.7109375" style="61" customWidth="1"/>
    <col min="9" max="16384" width="11.421875" style="61" customWidth="1"/>
  </cols>
  <sheetData>
    <row r="2" spans="2:8" ht="18" customHeight="1">
      <c r="B2" s="63"/>
      <c r="C2" s="93"/>
      <c r="D2" s="93"/>
      <c r="E2" s="94"/>
      <c r="F2" s="93"/>
      <c r="G2" s="95"/>
      <c r="H2" s="96"/>
    </row>
    <row r="3" spans="2:8" ht="18" customHeight="1">
      <c r="B3" s="97"/>
      <c r="C3" s="115" t="s">
        <v>36</v>
      </c>
      <c r="D3" s="115"/>
      <c r="E3" s="115"/>
      <c r="F3" s="115"/>
      <c r="G3" s="115"/>
      <c r="H3" s="98"/>
    </row>
    <row r="4" spans="2:8" ht="18" customHeight="1">
      <c r="B4" s="97"/>
      <c r="C4" s="115" t="s">
        <v>52</v>
      </c>
      <c r="D4" s="115"/>
      <c r="E4" s="115"/>
      <c r="F4" s="115"/>
      <c r="G4" s="115"/>
      <c r="H4" s="98"/>
    </row>
    <row r="5" spans="2:8" ht="18" customHeight="1">
      <c r="B5" s="97"/>
      <c r="C5" s="115" t="s">
        <v>86</v>
      </c>
      <c r="D5" s="115"/>
      <c r="E5" s="115"/>
      <c r="F5" s="115"/>
      <c r="G5" s="115"/>
      <c r="H5" s="98"/>
    </row>
    <row r="6" spans="2:8" ht="18" customHeight="1">
      <c r="B6" s="97"/>
      <c r="C6" s="116" t="s">
        <v>5</v>
      </c>
      <c r="D6" s="116"/>
      <c r="E6" s="116"/>
      <c r="F6" s="116"/>
      <c r="G6" s="116"/>
      <c r="H6" s="98"/>
    </row>
    <row r="7" spans="2:8" ht="18" customHeight="1">
      <c r="B7" s="97"/>
      <c r="C7" s="64"/>
      <c r="D7" s="65"/>
      <c r="E7" s="66"/>
      <c r="F7" s="65"/>
      <c r="G7" s="67"/>
      <c r="H7" s="98"/>
    </row>
    <row r="8" spans="2:8" s="80" customFormat="1" ht="18" customHeight="1">
      <c r="B8" s="99"/>
      <c r="C8" s="107" t="s">
        <v>73</v>
      </c>
      <c r="D8" s="81"/>
      <c r="E8" s="107" t="s">
        <v>6</v>
      </c>
      <c r="F8" s="82"/>
      <c r="G8" s="107">
        <v>2018</v>
      </c>
      <c r="H8" s="100"/>
    </row>
    <row r="9" spans="2:8" ht="18" customHeight="1">
      <c r="B9" s="97"/>
      <c r="C9" s="69"/>
      <c r="D9" s="65"/>
      <c r="E9" s="70"/>
      <c r="F9" s="68"/>
      <c r="G9" s="71"/>
      <c r="H9" s="98"/>
    </row>
    <row r="10" spans="2:8" ht="18" customHeight="1">
      <c r="B10" s="97"/>
      <c r="C10" s="86"/>
      <c r="D10" s="65"/>
      <c r="E10" s="87" t="s">
        <v>68</v>
      </c>
      <c r="F10" s="65"/>
      <c r="G10" s="67"/>
      <c r="H10" s="98"/>
    </row>
    <row r="11" spans="2:8" ht="18" customHeight="1">
      <c r="B11" s="97"/>
      <c r="C11" s="86">
        <v>11</v>
      </c>
      <c r="D11" s="65"/>
      <c r="E11" s="83" t="s">
        <v>7</v>
      </c>
      <c r="F11" s="65"/>
      <c r="G11" s="72">
        <v>16686.92718</v>
      </c>
      <c r="H11" s="98"/>
    </row>
    <row r="12" spans="2:8" ht="18" customHeight="1">
      <c r="B12" s="97"/>
      <c r="C12" s="86">
        <v>12</v>
      </c>
      <c r="D12" s="65"/>
      <c r="E12" s="83" t="s">
        <v>8</v>
      </c>
      <c r="F12" s="65"/>
      <c r="G12" s="72">
        <v>37206.00485</v>
      </c>
      <c r="H12" s="98"/>
    </row>
    <row r="13" spans="2:8" ht="18" customHeight="1">
      <c r="B13" s="97"/>
      <c r="C13" s="86">
        <v>13</v>
      </c>
      <c r="D13" s="65"/>
      <c r="E13" s="83" t="s">
        <v>9</v>
      </c>
      <c r="F13" s="65"/>
      <c r="G13" s="72">
        <v>6059.585190000002</v>
      </c>
      <c r="H13" s="98"/>
    </row>
    <row r="14" spans="2:8" ht="18" customHeight="1">
      <c r="B14" s="97"/>
      <c r="C14" s="86">
        <v>14</v>
      </c>
      <c r="D14" s="65"/>
      <c r="E14" s="83" t="s">
        <v>10</v>
      </c>
      <c r="F14" s="65"/>
      <c r="G14" s="72">
        <v>6139.19991</v>
      </c>
      <c r="H14" s="98"/>
    </row>
    <row r="15" spans="2:8" ht="18" customHeight="1">
      <c r="B15" s="97"/>
      <c r="C15" s="86">
        <v>16</v>
      </c>
      <c r="D15" s="65"/>
      <c r="E15" s="83" t="s">
        <v>11</v>
      </c>
      <c r="F15" s="65"/>
      <c r="G15" s="72">
        <v>3173.50056</v>
      </c>
      <c r="H15" s="98"/>
    </row>
    <row r="16" spans="2:8" ht="18" customHeight="1">
      <c r="B16" s="97"/>
      <c r="C16" s="86"/>
      <c r="D16" s="65"/>
      <c r="E16" s="83" t="s">
        <v>12</v>
      </c>
      <c r="F16" s="65"/>
      <c r="G16" s="72">
        <v>0</v>
      </c>
      <c r="H16" s="98"/>
    </row>
    <row r="17" spans="2:8" ht="18" customHeight="1">
      <c r="B17" s="97"/>
      <c r="C17" s="86"/>
      <c r="D17" s="65"/>
      <c r="E17" s="84" t="s">
        <v>0</v>
      </c>
      <c r="F17" s="68"/>
      <c r="G17" s="109">
        <v>69265.21768999999</v>
      </c>
      <c r="H17" s="98"/>
    </row>
    <row r="18" spans="2:8" ht="18" customHeight="1">
      <c r="B18" s="97"/>
      <c r="C18" s="86">
        <v>18</v>
      </c>
      <c r="D18" s="65"/>
      <c r="E18" s="83" t="s">
        <v>13</v>
      </c>
      <c r="F18" s="65"/>
      <c r="G18" s="72">
        <v>2010.79072</v>
      </c>
      <c r="H18" s="98"/>
    </row>
    <row r="19" spans="2:8" ht="18" customHeight="1">
      <c r="B19" s="97"/>
      <c r="C19" s="86"/>
      <c r="D19" s="65"/>
      <c r="E19" s="83" t="s">
        <v>14</v>
      </c>
      <c r="F19" s="65"/>
      <c r="G19" s="72">
        <v>0</v>
      </c>
      <c r="H19" s="98"/>
    </row>
    <row r="20" spans="2:8" ht="18" customHeight="1">
      <c r="B20" s="97"/>
      <c r="C20" s="86">
        <v>17</v>
      </c>
      <c r="D20" s="65"/>
      <c r="E20" s="83" t="s">
        <v>15</v>
      </c>
      <c r="F20" s="65"/>
      <c r="G20" s="72">
        <v>0</v>
      </c>
      <c r="H20" s="98"/>
    </row>
    <row r="21" spans="2:8" ht="18" customHeight="1">
      <c r="B21" s="97"/>
      <c r="C21" s="86">
        <v>1901</v>
      </c>
      <c r="D21" s="65"/>
      <c r="E21" s="83" t="s">
        <v>16</v>
      </c>
      <c r="F21" s="65"/>
      <c r="G21" s="72">
        <v>372.3613</v>
      </c>
      <c r="H21" s="98"/>
    </row>
    <row r="22" spans="2:8" ht="18" customHeight="1">
      <c r="B22" s="97"/>
      <c r="C22" s="86" t="s">
        <v>85</v>
      </c>
      <c r="D22" s="65"/>
      <c r="E22" s="83" t="s">
        <v>17</v>
      </c>
      <c r="F22" s="65"/>
      <c r="G22" s="72">
        <v>1336.99066</v>
      </c>
      <c r="H22" s="98"/>
    </row>
    <row r="23" spans="2:8" ht="18" customHeight="1">
      <c r="B23" s="97"/>
      <c r="C23" s="86"/>
      <c r="D23" s="65"/>
      <c r="E23" s="84" t="s">
        <v>1</v>
      </c>
      <c r="F23" s="68"/>
      <c r="G23" s="73">
        <v>3720.14268</v>
      </c>
      <c r="H23" s="98"/>
    </row>
    <row r="24" spans="2:8" ht="18" customHeight="1">
      <c r="B24" s="97"/>
      <c r="C24" s="86"/>
      <c r="D24" s="65"/>
      <c r="E24" s="84" t="s">
        <v>18</v>
      </c>
      <c r="F24" s="68"/>
      <c r="G24" s="109">
        <v>72985.36037</v>
      </c>
      <c r="H24" s="98"/>
    </row>
    <row r="25" spans="2:8" ht="18" customHeight="1">
      <c r="B25" s="97"/>
      <c r="C25" s="86"/>
      <c r="D25" s="65"/>
      <c r="E25" s="88" t="s">
        <v>69</v>
      </c>
      <c r="F25" s="65"/>
      <c r="G25" s="72"/>
      <c r="H25" s="98"/>
    </row>
    <row r="26" spans="2:8" ht="18" customHeight="1">
      <c r="B26" s="97"/>
      <c r="C26" s="86"/>
      <c r="D26" s="65"/>
      <c r="E26" s="88" t="s">
        <v>72</v>
      </c>
      <c r="F26" s="65"/>
      <c r="G26" s="72"/>
      <c r="H26" s="98"/>
    </row>
    <row r="27" spans="2:8" ht="18" customHeight="1">
      <c r="B27" s="97"/>
      <c r="C27" s="86">
        <v>21</v>
      </c>
      <c r="D27" s="65"/>
      <c r="E27" s="83" t="s">
        <v>19</v>
      </c>
      <c r="F27" s="65"/>
      <c r="G27" s="72">
        <v>376.4795200000001</v>
      </c>
      <c r="H27" s="98"/>
    </row>
    <row r="28" spans="2:8" ht="18" customHeight="1">
      <c r="B28" s="97"/>
      <c r="C28" s="86">
        <v>22</v>
      </c>
      <c r="D28" s="65"/>
      <c r="E28" s="83" t="s">
        <v>20</v>
      </c>
      <c r="F28" s="65"/>
      <c r="G28" s="72">
        <v>12719.93492</v>
      </c>
      <c r="H28" s="98"/>
    </row>
    <row r="29" spans="2:8" ht="18" customHeight="1">
      <c r="B29" s="97"/>
      <c r="C29" s="86">
        <v>23</v>
      </c>
      <c r="D29" s="65"/>
      <c r="E29" s="83" t="s">
        <v>21</v>
      </c>
      <c r="F29" s="65"/>
      <c r="G29" s="72">
        <v>3603.4350099999997</v>
      </c>
      <c r="H29" s="98"/>
    </row>
    <row r="30" spans="2:8" ht="18" customHeight="1">
      <c r="B30" s="97"/>
      <c r="C30" s="86">
        <v>24</v>
      </c>
      <c r="D30" s="65"/>
      <c r="E30" s="83" t="s">
        <v>22</v>
      </c>
      <c r="F30" s="65"/>
      <c r="G30" s="72">
        <v>4163.94734</v>
      </c>
      <c r="H30" s="98"/>
    </row>
    <row r="31" spans="2:8" ht="18" customHeight="1">
      <c r="B31" s="97"/>
      <c r="C31" s="86">
        <v>25</v>
      </c>
      <c r="D31" s="65"/>
      <c r="E31" s="83" t="s">
        <v>23</v>
      </c>
      <c r="F31" s="65"/>
      <c r="G31" s="72">
        <v>0</v>
      </c>
      <c r="H31" s="98"/>
    </row>
    <row r="32" spans="2:8" ht="18" customHeight="1">
      <c r="B32" s="97"/>
      <c r="C32" s="86">
        <v>26</v>
      </c>
      <c r="D32" s="65"/>
      <c r="E32" s="83" t="s">
        <v>24</v>
      </c>
      <c r="F32" s="65"/>
      <c r="G32" s="72">
        <v>852.0819499999999</v>
      </c>
      <c r="H32" s="98"/>
    </row>
    <row r="33" spans="2:8" ht="18" customHeight="1">
      <c r="B33" s="97"/>
      <c r="C33" s="86">
        <v>27</v>
      </c>
      <c r="D33" s="65"/>
      <c r="E33" s="83" t="s">
        <v>25</v>
      </c>
      <c r="F33" s="65"/>
      <c r="G33" s="72">
        <v>1913.6505699999996</v>
      </c>
      <c r="H33" s="98"/>
    </row>
    <row r="34" spans="2:8" ht="18" customHeight="1">
      <c r="B34" s="97"/>
      <c r="C34" s="86">
        <v>28</v>
      </c>
      <c r="D34" s="65"/>
      <c r="E34" s="83" t="s">
        <v>26</v>
      </c>
      <c r="F34" s="65"/>
      <c r="G34" s="72">
        <v>190.79946999999999</v>
      </c>
      <c r="H34" s="98"/>
    </row>
    <row r="35" spans="2:8" ht="18" customHeight="1">
      <c r="B35" s="97"/>
      <c r="C35" s="86"/>
      <c r="D35" s="65"/>
      <c r="E35" s="83" t="s">
        <v>27</v>
      </c>
      <c r="F35" s="65"/>
      <c r="G35" s="72">
        <v>0</v>
      </c>
      <c r="H35" s="98"/>
    </row>
    <row r="36" spans="2:8" ht="18" customHeight="1">
      <c r="B36" s="97"/>
      <c r="C36" s="86"/>
      <c r="D36" s="65"/>
      <c r="E36" s="84" t="s">
        <v>2</v>
      </c>
      <c r="F36" s="68"/>
      <c r="G36" s="109">
        <v>23820.32878</v>
      </c>
      <c r="H36" s="98"/>
    </row>
    <row r="37" spans="2:8" ht="18" customHeight="1">
      <c r="B37" s="97"/>
      <c r="C37" s="86"/>
      <c r="D37" s="65"/>
      <c r="E37" s="83" t="s">
        <v>28</v>
      </c>
      <c r="F37" s="65"/>
      <c r="G37" s="72">
        <v>0</v>
      </c>
      <c r="H37" s="98"/>
    </row>
    <row r="38" spans="2:8" ht="18" customHeight="1">
      <c r="B38" s="97"/>
      <c r="C38" s="86"/>
      <c r="D38" s="65"/>
      <c r="E38" s="83" t="s">
        <v>29</v>
      </c>
      <c r="F38" s="65"/>
      <c r="G38" s="72">
        <v>0</v>
      </c>
      <c r="H38" s="98"/>
    </row>
    <row r="39" spans="2:8" ht="18" customHeight="1">
      <c r="B39" s="97"/>
      <c r="C39" s="86">
        <v>29</v>
      </c>
      <c r="D39" s="65"/>
      <c r="E39" s="83" t="s">
        <v>27</v>
      </c>
      <c r="F39" s="65"/>
      <c r="G39" s="72">
        <v>850.01881</v>
      </c>
      <c r="H39" s="98"/>
    </row>
    <row r="40" spans="2:8" ht="18" customHeight="1">
      <c r="B40" s="97"/>
      <c r="C40" s="86"/>
      <c r="D40" s="65"/>
      <c r="E40" s="84" t="s">
        <v>3</v>
      </c>
      <c r="F40" s="68"/>
      <c r="G40" s="109">
        <v>850.01881</v>
      </c>
      <c r="H40" s="98"/>
    </row>
    <row r="41" spans="2:8" ht="18" customHeight="1">
      <c r="B41" s="97"/>
      <c r="C41" s="86"/>
      <c r="D41" s="65"/>
      <c r="E41" s="84" t="s">
        <v>30</v>
      </c>
      <c r="F41" s="68"/>
      <c r="G41" s="109">
        <v>24670.34759</v>
      </c>
      <c r="H41" s="98"/>
    </row>
    <row r="42" spans="2:8" ht="18" customHeight="1">
      <c r="B42" s="97"/>
      <c r="C42" s="86"/>
      <c r="D42" s="65"/>
      <c r="E42" s="89" t="s">
        <v>70</v>
      </c>
      <c r="F42" s="65"/>
      <c r="G42" s="72"/>
      <c r="H42" s="98"/>
    </row>
    <row r="43" spans="2:8" ht="18" customHeight="1">
      <c r="B43" s="97"/>
      <c r="C43" s="86">
        <v>31</v>
      </c>
      <c r="D43" s="65"/>
      <c r="E43" s="83" t="s">
        <v>31</v>
      </c>
      <c r="F43" s="65"/>
      <c r="G43" s="72">
        <v>8640</v>
      </c>
      <c r="H43" s="98"/>
    </row>
    <row r="44" spans="2:8" ht="18" customHeight="1">
      <c r="B44" s="97"/>
      <c r="C44" s="86"/>
      <c r="D44" s="65"/>
      <c r="E44" s="83" t="s">
        <v>32</v>
      </c>
      <c r="F44" s="65"/>
      <c r="G44" s="72">
        <v>0</v>
      </c>
      <c r="H44" s="98"/>
    </row>
    <row r="45" spans="2:8" ht="18" customHeight="1">
      <c r="B45" s="97"/>
      <c r="C45" s="86">
        <v>35</v>
      </c>
      <c r="D45" s="65"/>
      <c r="E45" s="83" t="s">
        <v>33</v>
      </c>
      <c r="F45" s="65"/>
      <c r="G45" s="72">
        <v>1728</v>
      </c>
      <c r="H45" s="98"/>
    </row>
    <row r="46" spans="2:8" ht="18" customHeight="1">
      <c r="B46" s="97"/>
      <c r="C46" s="86" t="s">
        <v>42</v>
      </c>
      <c r="D46" s="65"/>
      <c r="E46" s="83" t="s">
        <v>34</v>
      </c>
      <c r="F46" s="65"/>
      <c r="G46" s="72">
        <v>35494.82099</v>
      </c>
      <c r="H46" s="98"/>
    </row>
    <row r="47" spans="2:8" ht="18" customHeight="1">
      <c r="B47" s="97"/>
      <c r="C47" s="90" t="s">
        <v>41</v>
      </c>
      <c r="D47" s="65"/>
      <c r="E47" s="83" t="s">
        <v>35</v>
      </c>
      <c r="F47" s="65"/>
      <c r="G47" s="72">
        <v>2452.191789999999</v>
      </c>
      <c r="H47" s="98"/>
    </row>
    <row r="48" spans="2:8" ht="18" customHeight="1">
      <c r="B48" s="97"/>
      <c r="C48" s="86"/>
      <c r="D48" s="65"/>
      <c r="E48" s="83" t="s">
        <v>45</v>
      </c>
      <c r="F48" s="65"/>
      <c r="G48" s="72">
        <v>0</v>
      </c>
      <c r="H48" s="98"/>
    </row>
    <row r="49" spans="2:8" ht="18" customHeight="1">
      <c r="B49" s="97"/>
      <c r="C49" s="86"/>
      <c r="D49" s="65"/>
      <c r="E49" s="84" t="s">
        <v>46</v>
      </c>
      <c r="F49" s="68"/>
      <c r="G49" s="109">
        <v>48315.01278</v>
      </c>
      <c r="H49" s="98"/>
    </row>
    <row r="50" spans="2:8" ht="18" customHeight="1">
      <c r="B50" s="97"/>
      <c r="C50" s="86"/>
      <c r="D50" s="65"/>
      <c r="E50" s="84" t="s">
        <v>47</v>
      </c>
      <c r="F50" s="68"/>
      <c r="G50" s="109">
        <v>72985.36037</v>
      </c>
      <c r="H50" s="98"/>
    </row>
    <row r="51" spans="2:8" ht="18" customHeight="1">
      <c r="B51" s="101"/>
      <c r="C51" s="102"/>
      <c r="D51" s="103"/>
      <c r="E51" s="104"/>
      <c r="F51" s="103"/>
      <c r="G51" s="108"/>
      <c r="H51" s="106"/>
    </row>
    <row r="52" spans="3:7" ht="18" customHeight="1">
      <c r="C52" s="91"/>
      <c r="E52" s="92"/>
      <c r="G52" s="74"/>
    </row>
    <row r="53" spans="2:7" ht="18" customHeight="1">
      <c r="B53" s="75"/>
      <c r="C53" s="76" t="s">
        <v>88</v>
      </c>
      <c r="D53" s="76"/>
      <c r="E53" s="85"/>
      <c r="F53" s="85"/>
      <c r="G53" s="62" t="s">
        <v>91</v>
      </c>
    </row>
    <row r="54" spans="2:7" ht="18" customHeight="1">
      <c r="B54" s="75"/>
      <c r="C54" s="76" t="s">
        <v>89</v>
      </c>
      <c r="D54" s="76"/>
      <c r="E54" s="85"/>
      <c r="F54" s="85"/>
      <c r="G54" s="62" t="s">
        <v>90</v>
      </c>
    </row>
  </sheetData>
  <sheetProtection/>
  <mergeCells count="4">
    <mergeCell ref="C3:G3"/>
    <mergeCell ref="C4:G4"/>
    <mergeCell ref="C5:G5"/>
    <mergeCell ref="C6:G6"/>
  </mergeCells>
  <printOptions horizontalCentered="1"/>
  <pageMargins left="0.7480314960629921" right="0.5118110236220472" top="0.2362204724409449" bottom="0.15748031496062992" header="0" footer="0"/>
  <pageSetup horizontalDpi="600" verticalDpi="600" orientation="portrait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2"/>
  <sheetViews>
    <sheetView showGridLines="0" zoomScale="80" zoomScaleNormal="80" zoomScalePageLayoutView="0" workbookViewId="0" topLeftCell="A1">
      <selection activeCell="I29" sqref="I29"/>
    </sheetView>
  </sheetViews>
  <sheetFormatPr defaultColWidth="11.421875" defaultRowHeight="18" customHeight="1"/>
  <cols>
    <col min="1" max="1" width="11.421875" style="61" customWidth="1"/>
    <col min="2" max="2" width="5.00390625" style="61" customWidth="1"/>
    <col min="3" max="3" width="11.421875" style="61" customWidth="1"/>
    <col min="4" max="4" width="3.7109375" style="61" customWidth="1"/>
    <col min="5" max="5" width="44.8515625" style="61" customWidth="1"/>
    <col min="6" max="6" width="3.8515625" style="61" customWidth="1"/>
    <col min="7" max="7" width="15.7109375" style="61" customWidth="1"/>
    <col min="8" max="8" width="5.00390625" style="61" customWidth="1"/>
    <col min="9" max="16384" width="11.421875" style="61" customWidth="1"/>
  </cols>
  <sheetData>
    <row r="2" spans="2:8" ht="18" customHeight="1">
      <c r="B2" s="63"/>
      <c r="C2" s="110"/>
      <c r="D2" s="110"/>
      <c r="E2" s="111"/>
      <c r="F2" s="111"/>
      <c r="G2" s="95"/>
      <c r="H2" s="96"/>
    </row>
    <row r="3" spans="2:8" ht="18" customHeight="1">
      <c r="B3" s="97"/>
      <c r="C3" s="115" t="s">
        <v>36</v>
      </c>
      <c r="D3" s="115"/>
      <c r="E3" s="115"/>
      <c r="F3" s="115"/>
      <c r="G3" s="115"/>
      <c r="H3" s="98"/>
    </row>
    <row r="4" spans="2:8" ht="18" customHeight="1">
      <c r="B4" s="97"/>
      <c r="C4" s="115" t="s">
        <v>53</v>
      </c>
      <c r="D4" s="115"/>
      <c r="E4" s="115"/>
      <c r="F4" s="115"/>
      <c r="G4" s="115"/>
      <c r="H4" s="98"/>
    </row>
    <row r="5" spans="2:8" ht="18" customHeight="1">
      <c r="B5" s="97"/>
      <c r="C5" s="115" t="s">
        <v>87</v>
      </c>
      <c r="D5" s="115"/>
      <c r="E5" s="115"/>
      <c r="F5" s="115"/>
      <c r="G5" s="115"/>
      <c r="H5" s="98"/>
    </row>
    <row r="6" spans="2:8" ht="18" customHeight="1">
      <c r="B6" s="97"/>
      <c r="C6" s="116" t="s">
        <v>5</v>
      </c>
      <c r="D6" s="116"/>
      <c r="E6" s="116"/>
      <c r="F6" s="116"/>
      <c r="G6" s="116"/>
      <c r="H6" s="98"/>
    </row>
    <row r="7" spans="2:8" ht="18" customHeight="1">
      <c r="B7" s="97"/>
      <c r="C7" s="77"/>
      <c r="D7" s="77"/>
      <c r="E7" s="70"/>
      <c r="F7" s="70"/>
      <c r="G7" s="67"/>
      <c r="H7" s="98"/>
    </row>
    <row r="8" spans="2:8" s="80" customFormat="1" ht="18" customHeight="1">
      <c r="B8" s="99"/>
      <c r="C8" s="107" t="s">
        <v>73</v>
      </c>
      <c r="D8" s="78"/>
      <c r="E8" s="107" t="s">
        <v>6</v>
      </c>
      <c r="F8" s="79"/>
      <c r="G8" s="107">
        <v>2018</v>
      </c>
      <c r="H8" s="100"/>
    </row>
    <row r="9" spans="2:8" ht="18" customHeight="1">
      <c r="B9" s="97"/>
      <c r="C9" s="69"/>
      <c r="D9" s="69"/>
      <c r="E9" s="70"/>
      <c r="F9" s="70"/>
      <c r="G9" s="71"/>
      <c r="H9" s="98"/>
    </row>
    <row r="10" spans="2:8" ht="18" customHeight="1">
      <c r="B10" s="97"/>
      <c r="C10" s="77" t="s">
        <v>74</v>
      </c>
      <c r="D10" s="77"/>
      <c r="E10" s="83" t="s">
        <v>49</v>
      </c>
      <c r="F10" s="83"/>
      <c r="G10" s="73">
        <v>34877.9686</v>
      </c>
      <c r="H10" s="98"/>
    </row>
    <row r="11" spans="2:8" ht="18" customHeight="1">
      <c r="B11" s="97"/>
      <c r="C11" s="77" t="s">
        <v>75</v>
      </c>
      <c r="D11" s="77"/>
      <c r="E11" s="83" t="s">
        <v>50</v>
      </c>
      <c r="F11" s="83"/>
      <c r="G11" s="72">
        <v>8438.20287</v>
      </c>
      <c r="H11" s="98"/>
    </row>
    <row r="12" spans="2:8" ht="18" customHeight="1">
      <c r="B12" s="97"/>
      <c r="C12" s="77" t="s">
        <v>76</v>
      </c>
      <c r="D12" s="77"/>
      <c r="E12" s="83" t="s">
        <v>51</v>
      </c>
      <c r="F12" s="83"/>
      <c r="G12" s="72">
        <v>10966.567399999998</v>
      </c>
      <c r="H12" s="98"/>
    </row>
    <row r="13" spans="2:8" ht="18" customHeight="1">
      <c r="B13" s="97"/>
      <c r="C13" s="77" t="s">
        <v>77</v>
      </c>
      <c r="D13" s="77"/>
      <c r="E13" s="83" t="s">
        <v>54</v>
      </c>
      <c r="F13" s="83"/>
      <c r="G13" s="72">
        <v>5653.78598</v>
      </c>
      <c r="H13" s="98"/>
    </row>
    <row r="14" spans="2:8" ht="18" customHeight="1">
      <c r="B14" s="97"/>
      <c r="C14" s="77" t="s">
        <v>78</v>
      </c>
      <c r="D14" s="77"/>
      <c r="E14" s="83" t="s">
        <v>55</v>
      </c>
      <c r="F14" s="83"/>
      <c r="G14" s="72">
        <v>2676.32514</v>
      </c>
      <c r="H14" s="98"/>
    </row>
    <row r="15" spans="2:8" ht="18" customHeight="1">
      <c r="B15" s="97"/>
      <c r="C15" s="77" t="s">
        <v>79</v>
      </c>
      <c r="D15" s="77"/>
      <c r="E15" s="83" t="s">
        <v>56</v>
      </c>
      <c r="F15" s="83"/>
      <c r="G15" s="72">
        <v>2417.3242</v>
      </c>
      <c r="H15" s="98"/>
    </row>
    <row r="16" spans="2:8" ht="18" customHeight="1">
      <c r="B16" s="97"/>
      <c r="C16" s="77"/>
      <c r="D16" s="77"/>
      <c r="E16" s="83" t="s">
        <v>57</v>
      </c>
      <c r="F16" s="83"/>
      <c r="G16" s="72">
        <v>0</v>
      </c>
      <c r="H16" s="98"/>
    </row>
    <row r="17" spans="2:8" ht="18" customHeight="1">
      <c r="B17" s="97"/>
      <c r="C17" s="77"/>
      <c r="D17" s="77"/>
      <c r="E17" s="84" t="s">
        <v>58</v>
      </c>
      <c r="F17" s="84"/>
      <c r="G17" s="109">
        <v>4725.763010000002</v>
      </c>
      <c r="H17" s="98"/>
    </row>
    <row r="18" spans="2:8" ht="18" customHeight="1">
      <c r="B18" s="97"/>
      <c r="C18" s="77" t="s">
        <v>80</v>
      </c>
      <c r="D18" s="77"/>
      <c r="E18" s="83" t="s">
        <v>43</v>
      </c>
      <c r="F18" s="83"/>
      <c r="G18" s="72">
        <v>1287.44433</v>
      </c>
      <c r="H18" s="98"/>
    </row>
    <row r="19" spans="2:8" ht="18" customHeight="1">
      <c r="B19" s="97"/>
      <c r="C19" s="77" t="s">
        <v>81</v>
      </c>
      <c r="D19" s="77"/>
      <c r="E19" s="83" t="s">
        <v>59</v>
      </c>
      <c r="F19" s="83"/>
      <c r="G19" s="72">
        <v>99.01847000000001</v>
      </c>
      <c r="H19" s="98"/>
    </row>
    <row r="20" spans="2:8" ht="18" customHeight="1">
      <c r="B20" s="97"/>
      <c r="C20" s="77"/>
      <c r="D20" s="77"/>
      <c r="E20" s="84" t="s">
        <v>60</v>
      </c>
      <c r="F20" s="84"/>
      <c r="G20" s="109">
        <v>3339.300210000002</v>
      </c>
      <c r="H20" s="98"/>
    </row>
    <row r="21" spans="2:8" ht="18" customHeight="1">
      <c r="B21" s="97"/>
      <c r="C21" s="77" t="s">
        <v>82</v>
      </c>
      <c r="D21" s="77"/>
      <c r="E21" s="83" t="s">
        <v>61</v>
      </c>
      <c r="F21" s="83"/>
      <c r="G21" s="72">
        <v>489.44147999999996</v>
      </c>
      <c r="H21" s="98"/>
    </row>
    <row r="22" spans="2:8" ht="18" customHeight="1">
      <c r="B22" s="97"/>
      <c r="C22" s="77" t="s">
        <v>83</v>
      </c>
      <c r="D22" s="77"/>
      <c r="E22" s="83" t="s">
        <v>62</v>
      </c>
      <c r="F22" s="83"/>
      <c r="G22" s="72">
        <v>274.11528</v>
      </c>
      <c r="H22" s="98"/>
    </row>
    <row r="23" spans="2:8" ht="18" customHeight="1">
      <c r="B23" s="97"/>
      <c r="C23" s="77"/>
      <c r="D23" s="77"/>
      <c r="E23" s="84" t="s">
        <v>63</v>
      </c>
      <c r="F23" s="84"/>
      <c r="G23" s="109">
        <v>3554.626410000002</v>
      </c>
      <c r="H23" s="98"/>
    </row>
    <row r="24" spans="2:8" ht="18" customHeight="1">
      <c r="B24" s="97"/>
      <c r="C24" s="77"/>
      <c r="D24" s="77"/>
      <c r="E24" s="83" t="s">
        <v>37</v>
      </c>
      <c r="F24" s="83"/>
      <c r="G24" s="72">
        <v>1102.4346200000002</v>
      </c>
      <c r="H24" s="98"/>
    </row>
    <row r="25" spans="2:8" ht="18" customHeight="1">
      <c r="B25" s="97"/>
      <c r="C25" s="77"/>
      <c r="D25" s="77"/>
      <c r="E25" s="83" t="s">
        <v>65</v>
      </c>
      <c r="F25" s="83"/>
      <c r="G25" s="72">
        <v>0</v>
      </c>
      <c r="H25" s="98"/>
    </row>
    <row r="26" spans="2:8" ht="18" customHeight="1">
      <c r="B26" s="97"/>
      <c r="C26" s="77"/>
      <c r="D26" s="77"/>
      <c r="E26" s="83" t="s">
        <v>66</v>
      </c>
      <c r="F26" s="83"/>
      <c r="G26" s="72">
        <v>0</v>
      </c>
      <c r="H26" s="98"/>
    </row>
    <row r="27" spans="2:8" ht="18" customHeight="1">
      <c r="B27" s="97"/>
      <c r="C27" s="77"/>
      <c r="D27" s="77"/>
      <c r="E27" s="84" t="s">
        <v>67</v>
      </c>
      <c r="F27" s="84"/>
      <c r="G27" s="109">
        <v>2452.1917900000017</v>
      </c>
      <c r="H27" s="98"/>
    </row>
    <row r="28" spans="2:8" ht="18" customHeight="1">
      <c r="B28" s="101"/>
      <c r="C28" s="112"/>
      <c r="D28" s="112"/>
      <c r="E28" s="104"/>
      <c r="F28" s="104"/>
      <c r="G28" s="105"/>
      <c r="H28" s="106"/>
    </row>
    <row r="31" spans="3:7" ht="18" customHeight="1">
      <c r="C31" s="76" t="s">
        <v>88</v>
      </c>
      <c r="D31" s="76"/>
      <c r="E31" s="85"/>
      <c r="F31" s="85"/>
      <c r="G31" s="62" t="s">
        <v>91</v>
      </c>
    </row>
    <row r="32" spans="3:7" ht="18" customHeight="1">
      <c r="C32" s="76" t="s">
        <v>89</v>
      </c>
      <c r="D32" s="76"/>
      <c r="E32" s="85"/>
      <c r="F32" s="85"/>
      <c r="G32" s="62" t="s">
        <v>90</v>
      </c>
    </row>
  </sheetData>
  <sheetProtection/>
  <mergeCells count="4">
    <mergeCell ref="C3:G3"/>
    <mergeCell ref="C4:G4"/>
    <mergeCell ref="C5:G5"/>
    <mergeCell ref="C6:G6"/>
  </mergeCells>
  <printOptions horizontalCentered="1"/>
  <pageMargins left="0.3937007874015748" right="0.15748031496062992" top="0.9448818897637796" bottom="0.98425196850393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General de Seguros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gjriva</dc:creator>
  <cp:keywords/>
  <dc:description/>
  <cp:lastModifiedBy>maguilar</cp:lastModifiedBy>
  <cp:lastPrinted>2018-07-23T16:25:43Z</cp:lastPrinted>
  <dcterms:created xsi:type="dcterms:W3CDTF">2005-07-15T20:52:32Z</dcterms:created>
  <dcterms:modified xsi:type="dcterms:W3CDTF">2018-07-23T16:28:31Z</dcterms:modified>
  <cp:category/>
  <cp:version/>
  <cp:contentType/>
  <cp:contentStatus/>
</cp:coreProperties>
</file>