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525"/>
  </bookViews>
  <sheets>
    <sheet name="ESTADO DE SITUACION" sheetId="1" r:id="rId1"/>
    <sheet name="ESTADO DE RESULTADOS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55" i="2" l="1"/>
  <c r="F36" i="2" s="1"/>
  <c r="F38" i="2"/>
  <c r="F29" i="2"/>
  <c r="F16" i="2"/>
  <c r="F12" i="2"/>
  <c r="F8" i="2"/>
  <c r="G7" i="2"/>
  <c r="J54" i="1"/>
  <c r="J41" i="1"/>
  <c r="D41" i="1"/>
  <c r="J35" i="1"/>
  <c r="J45" i="1" s="1"/>
  <c r="D34" i="1"/>
  <c r="J28" i="1"/>
  <c r="J23" i="1"/>
  <c r="D22" i="1"/>
  <c r="I19" i="1"/>
  <c r="J18" i="1"/>
  <c r="D17" i="1"/>
  <c r="J14" i="1"/>
  <c r="D12" i="1"/>
  <c r="J11" i="1"/>
  <c r="J7" i="1"/>
  <c r="J32" i="1" s="1"/>
  <c r="J51" i="1" s="1"/>
  <c r="D7" i="1"/>
  <c r="D51" i="1" s="1"/>
  <c r="G28" i="2" l="1"/>
  <c r="G49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CTAS.83813009/85951013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<sst xmlns="http://schemas.openxmlformats.org/spreadsheetml/2006/main" count="121" uniqueCount="115">
  <si>
    <t>FONDO SOCIAL PARA LA VIVIENDA</t>
  </si>
  <si>
    <t>BALANCE DE SITUACION AL 30 DE JUNIO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</si>
  <si>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</si>
  <si>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</si>
  <si>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</si>
  <si>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</si>
  <si>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</si>
  <si>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</si>
  <si>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</si>
  <si>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</si>
  <si>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</si>
  <si>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</si>
  <si>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</si>
  <si>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</si>
  <si>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</si>
  <si>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</si>
  <si>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</si>
  <si>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</si>
  <si>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</si>
  <si>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</si>
  <si>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</si>
  <si>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</si>
  <si>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</si>
  <si>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</si>
  <si>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</si>
  <si>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</si>
  <si>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</si>
  <si>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</si>
  <si>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</si>
  <si>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</si>
  <si>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</si>
  <si>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</si>
  <si>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</si>
  <si>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</si>
  <si>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</si>
  <si>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</si>
  <si>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</si>
  <si>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</si>
  <si>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</si>
  <si>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</si>
  <si>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</si>
  <si>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</si>
  <si>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</si>
  <si>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</si>
  <si>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</si>
  <si>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</si>
  <si>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</si>
  <si>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</si>
  <si>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</si>
  <si>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</si>
  <si>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</si>
  <si>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</si>
  <si>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</si>
  <si>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</si>
  <si>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</si>
  <si>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</si>
  <si>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</si>
  <si>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</si>
  <si>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</si>
  <si>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</si>
  <si>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</si>
  <si>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</si>
  <si>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</si>
  <si>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</si>
  <si>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</si>
  <si>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</si>
  <si>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</si>
  <si>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</si>
  <si>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</si>
  <si>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</si>
  <si>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</si>
  <si>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</si>
  <si>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</si>
  <si>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</si>
  <si>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</si>
  <si>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</si>
  <si>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</si>
  <si>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</si>
  <si>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</si>
  <si>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30 DE JUNIO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</si>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</sst>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 * #,##0.00_ ;_ * \-#,##0.00_ ;_ * &quot;-&quot;??_ ;_ @_ "/>
    <numFmt numFmtId="168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49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5" fontId="3" fillId="0" borderId="0" xfId="1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Protection="1"/>
    <xf numFmtId="44" fontId="6" fillId="0" borderId="0" xfId="1" applyNumberFormat="1" applyFont="1" applyProtection="1"/>
    <xf numFmtId="0" fontId="5" fillId="0" borderId="0" xfId="0" applyFont="1" applyProtection="1">
      <protection locked="0"/>
    </xf>
    <xf numFmtId="167" fontId="6" fillId="0" borderId="0" xfId="0" applyNumberFormat="1" applyFont="1" applyBorder="1" applyProtection="1">
      <protection locked="0"/>
    </xf>
    <xf numFmtId="166" fontId="5" fillId="0" borderId="0" xfId="0" applyNumberFormat="1" applyFont="1" applyAlignment="1" applyProtection="1">
      <alignment horizontal="left"/>
      <protection locked="0"/>
    </xf>
    <xf numFmtId="166" fontId="5" fillId="0" borderId="0" xfId="0" applyNumberFormat="1" applyFont="1" applyProtection="1"/>
    <xf numFmtId="166" fontId="6" fillId="0" borderId="0" xfId="1" applyNumberFormat="1" applyFont="1" applyProtection="1"/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6" fontId="8" fillId="0" borderId="0" xfId="0" applyNumberFormat="1" applyFont="1" applyProtection="1"/>
    <xf numFmtId="166" fontId="3" fillId="0" borderId="0" xfId="1" applyNumberFormat="1" applyFont="1" applyProtection="1"/>
    <xf numFmtId="166" fontId="3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left"/>
      <protection locked="0"/>
    </xf>
    <xf numFmtId="166" fontId="8" fillId="0" borderId="1" xfId="0" applyNumberFormat="1" applyFont="1" applyBorder="1" applyProtection="1"/>
    <xf numFmtId="166" fontId="5" fillId="0" borderId="0" xfId="1" applyNumberFormat="1" applyFont="1" applyProtection="1"/>
    <xf numFmtId="167" fontId="5" fillId="0" borderId="0" xfId="0" applyNumberFormat="1" applyFont="1" applyBorder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Protection="1"/>
    <xf numFmtId="49" fontId="5" fillId="0" borderId="0" xfId="0" applyNumberFormat="1" applyFont="1" applyProtection="1"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166" fontId="5" fillId="0" borderId="0" xfId="0" applyNumberFormat="1" applyFont="1" applyFill="1" applyAlignment="1" applyProtection="1">
      <alignment horizontal="left"/>
      <protection locked="0"/>
    </xf>
    <xf numFmtId="166" fontId="5" fillId="0" borderId="0" xfId="0" applyNumberFormat="1" applyFont="1" applyFill="1" applyProtection="1"/>
    <xf numFmtId="167" fontId="6" fillId="0" borderId="0" xfId="0" applyNumberFormat="1" applyFont="1" applyProtection="1">
      <protection locked="0"/>
    </xf>
    <xf numFmtId="166" fontId="8" fillId="0" borderId="1" xfId="0" applyNumberFormat="1" applyFont="1" applyFill="1" applyBorder="1" applyProtection="1"/>
    <xf numFmtId="166" fontId="8" fillId="0" borderId="0" xfId="0" applyNumberFormat="1" applyFont="1" applyFill="1" applyBorder="1" applyProtection="1"/>
    <xf numFmtId="167" fontId="5" fillId="0" borderId="0" xfId="0" applyNumberFormat="1" applyFont="1" applyProtection="1">
      <protection locked="0"/>
    </xf>
    <xf numFmtId="167" fontId="8" fillId="0" borderId="0" xfId="0" applyNumberFormat="1" applyFont="1" applyProtection="1">
      <protection locked="0"/>
    </xf>
    <xf numFmtId="167" fontId="8" fillId="0" borderId="0" xfId="0" applyNumberFormat="1" applyFont="1" applyBorder="1" applyProtection="1">
      <protection locked="0"/>
    </xf>
    <xf numFmtId="166" fontId="8" fillId="0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/>
    <xf numFmtId="166" fontId="8" fillId="0" borderId="1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165" fontId="4" fillId="0" borderId="0" xfId="1" applyNumberFormat="1" applyFont="1" applyProtection="1"/>
    <xf numFmtId="166" fontId="8" fillId="0" borderId="0" xfId="0" applyNumberFormat="1" applyFont="1" applyFill="1" applyProtection="1"/>
    <xf numFmtId="166" fontId="6" fillId="0" borderId="1" xfId="1" applyNumberFormat="1" applyFont="1" applyBorder="1" applyProtection="1"/>
    <xf numFmtId="166" fontId="3" fillId="0" borderId="0" xfId="0" applyNumberFormat="1" applyFont="1" applyFill="1" applyBorder="1" applyProtection="1"/>
    <xf numFmtId="166" fontId="6" fillId="0" borderId="2" xfId="1" applyNumberFormat="1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167" fontId="6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6" fontId="5" fillId="0" borderId="0" xfId="1" applyNumberFormat="1" applyFont="1" applyBorder="1" applyProtection="1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7" fontId="8" fillId="0" borderId="0" xfId="0" applyNumberFormat="1" applyFont="1" applyFill="1" applyBorder="1" applyProtection="1">
      <protection locked="0"/>
    </xf>
    <xf numFmtId="166" fontId="3" fillId="0" borderId="0" xfId="0" applyNumberFormat="1" applyFont="1" applyFill="1" applyBorder="1" applyProtection="1">
      <protection locked="0"/>
    </xf>
    <xf numFmtId="167" fontId="8" fillId="0" borderId="0" xfId="0" applyNumberFormat="1" applyFont="1" applyFill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7" fontId="3" fillId="0" borderId="0" xfId="0" applyNumberFormat="1" applyFont="1" applyBorder="1" applyProtection="1">
      <protection locked="0"/>
    </xf>
    <xf numFmtId="166" fontId="3" fillId="0" borderId="0" xfId="0" applyNumberFormat="1" applyFont="1" applyBorder="1" applyProtection="1">
      <protection locked="0"/>
    </xf>
    <xf numFmtId="166" fontId="6" fillId="0" borderId="1" xfId="0" applyNumberFormat="1" applyFont="1" applyBorder="1" applyProtection="1"/>
    <xf numFmtId="166" fontId="8" fillId="0" borderId="0" xfId="0" applyNumberFormat="1" applyFont="1" applyBorder="1" applyProtection="1"/>
    <xf numFmtId="0" fontId="5" fillId="0" borderId="0" xfId="0" applyFont="1" applyProtection="1"/>
    <xf numFmtId="0" fontId="3" fillId="0" borderId="0" xfId="0" applyFont="1" applyProtection="1"/>
    <xf numFmtId="49" fontId="8" fillId="2" borderId="0" xfId="0" applyNumberFormat="1" applyFont="1" applyFill="1" applyAlignment="1" applyProtection="1">
      <alignment horizontal="left"/>
      <protection locked="0"/>
    </xf>
    <xf numFmtId="166" fontId="8" fillId="2" borderId="0" xfId="0" applyNumberFormat="1" applyFont="1" applyFill="1" applyProtection="1"/>
    <xf numFmtId="166" fontId="3" fillId="0" borderId="0" xfId="0" applyNumberFormat="1" applyFont="1" applyProtection="1">
      <protection locked="0"/>
    </xf>
    <xf numFmtId="166" fontId="3" fillId="0" borderId="0" xfId="0" applyNumberFormat="1" applyFont="1" applyBorder="1" applyProtection="1"/>
    <xf numFmtId="166" fontId="5" fillId="0" borderId="0" xfId="0" applyNumberFormat="1" applyFont="1" applyProtection="1">
      <protection locked="0"/>
    </xf>
    <xf numFmtId="166" fontId="5" fillId="0" borderId="2" xfId="0" applyNumberFormat="1" applyFont="1" applyBorder="1" applyProtection="1"/>
    <xf numFmtId="49" fontId="8" fillId="0" borderId="0" xfId="0" applyNumberFormat="1" applyFont="1" applyAlignment="1" applyProtection="1">
      <alignment horizontal="left" vertical="center" wrapText="1"/>
      <protection locked="0"/>
    </xf>
    <xf numFmtId="167" fontId="3" fillId="0" borderId="0" xfId="0" applyNumberFormat="1" applyFont="1" applyProtection="1">
      <protection locked="0"/>
    </xf>
    <xf numFmtId="167" fontId="2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166" fontId="10" fillId="0" borderId="0" xfId="0" applyNumberFormat="1" applyFont="1" applyProtection="1"/>
    <xf numFmtId="166" fontId="2" fillId="0" borderId="2" xfId="1" applyNumberFormat="1" applyFont="1" applyBorder="1" applyProtection="1"/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2" fillId="0" borderId="2" xfId="0" applyNumberFormat="1" applyFont="1" applyBorder="1" applyProtection="1"/>
    <xf numFmtId="167" fontId="5" fillId="0" borderId="0" xfId="0" applyNumberFormat="1" applyFont="1" applyAlignment="1" applyProtection="1">
      <alignment horizontal="left"/>
      <protection locked="0"/>
    </xf>
    <xf numFmtId="166" fontId="2" fillId="0" borderId="0" xfId="0" applyNumberFormat="1" applyFont="1" applyProtection="1">
      <protection locked="0"/>
    </xf>
    <xf numFmtId="167" fontId="2" fillId="0" borderId="0" xfId="0" applyNumberFormat="1" applyFont="1" applyAlignment="1" applyProtection="1">
      <alignment horizontal="left" vertical="center"/>
      <protection locked="0"/>
    </xf>
    <xf numFmtId="166" fontId="2" fillId="0" borderId="3" xfId="1" applyNumberFormat="1" applyFont="1" applyBorder="1" applyProtection="1"/>
    <xf numFmtId="0" fontId="2" fillId="0" borderId="0" xfId="0" applyNumberFormat="1" applyFont="1" applyProtection="1">
      <protection locked="0"/>
    </xf>
    <xf numFmtId="166" fontId="2" fillId="0" borderId="3" xfId="0" applyNumberFormat="1" applyFont="1" applyBorder="1" applyProtection="1"/>
    <xf numFmtId="167" fontId="9" fillId="0" borderId="0" xfId="0" applyNumberFormat="1" applyFont="1" applyAlignment="1" applyProtection="1">
      <alignment horizontal="left" vertical="center"/>
      <protection locked="0"/>
    </xf>
    <xf numFmtId="166" fontId="4" fillId="0" borderId="0" xfId="0" applyNumberFormat="1" applyFont="1" applyProtection="1">
      <protection locked="0"/>
    </xf>
    <xf numFmtId="166" fontId="9" fillId="0" borderId="0" xfId="1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5" fontId="9" fillId="0" borderId="0" xfId="1" applyNumberFormat="1" applyFont="1" applyProtection="1">
      <protection locked="0"/>
    </xf>
    <xf numFmtId="166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4" fontId="9" fillId="0" borderId="0" xfId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5" fontId="4" fillId="0" borderId="0" xfId="1" applyNumberFormat="1" applyFont="1" applyProtection="1">
      <protection locked="0"/>
    </xf>
    <xf numFmtId="166" fontId="2" fillId="0" borderId="0" xfId="0" applyNumberFormat="1" applyFont="1" applyBorder="1" applyProtection="1"/>
    <xf numFmtId="167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0" fontId="10" fillId="0" borderId="0" xfId="0" applyFont="1"/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49" fontId="10" fillId="0" borderId="0" xfId="0" applyNumberFormat="1" applyFont="1" applyAlignment="1">
      <alignment horizontal="left"/>
    </xf>
    <xf numFmtId="7" fontId="10" fillId="0" borderId="0" xfId="0" applyNumberFormat="1" applyFont="1"/>
    <xf numFmtId="0" fontId="2" fillId="0" borderId="0" xfId="0" applyFont="1"/>
    <xf numFmtId="165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6" fontId="2" fillId="2" borderId="0" xfId="0" applyNumberFormat="1" applyFont="1" applyFill="1" applyProtection="1"/>
    <xf numFmtId="166" fontId="10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6" fontId="2" fillId="0" borderId="0" xfId="0" applyNumberFormat="1" applyFont="1" applyProtection="1"/>
    <xf numFmtId="166" fontId="2" fillId="0" borderId="0" xfId="1" applyNumberFormat="1" applyFont="1" applyProtection="1"/>
    <xf numFmtId="49" fontId="8" fillId="0" borderId="0" xfId="0" applyNumberFormat="1" applyFont="1" applyAlignment="1">
      <alignment horizontal="left"/>
    </xf>
    <xf numFmtId="166" fontId="10" fillId="0" borderId="0" xfId="1" applyNumberFormat="1" applyFont="1" applyProtection="1"/>
    <xf numFmtId="166" fontId="10" fillId="0" borderId="1" xfId="0" applyNumberFormat="1" applyFont="1" applyBorder="1" applyProtection="1"/>
    <xf numFmtId="166" fontId="10" fillId="0" borderId="0" xfId="0" applyNumberFormat="1" applyFont="1" applyBorder="1" applyProtection="1"/>
    <xf numFmtId="166" fontId="2" fillId="0" borderId="1" xfId="0" applyNumberFormat="1" applyFont="1" applyBorder="1" applyProtection="1"/>
    <xf numFmtId="166" fontId="2" fillId="2" borderId="1" xfId="0" applyNumberFormat="1" applyFont="1" applyFill="1" applyBorder="1" applyProtection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6" fontId="2" fillId="2" borderId="2" xfId="0" applyNumberFormat="1" applyFont="1" applyFill="1" applyBorder="1" applyProtection="1"/>
    <xf numFmtId="168" fontId="10" fillId="0" borderId="0" xfId="1" applyNumberFormat="1" applyFont="1"/>
    <xf numFmtId="49" fontId="8" fillId="0" borderId="0" xfId="0" applyNumberFormat="1" applyFont="1"/>
    <xf numFmtId="166" fontId="10" fillId="0" borderId="0" xfId="0" applyNumberFormat="1" applyFont="1" applyFill="1"/>
    <xf numFmtId="44" fontId="10" fillId="0" borderId="0" xfId="1" applyFont="1"/>
    <xf numFmtId="166" fontId="10" fillId="0" borderId="0" xfId="0" applyNumberFormat="1" applyFont="1"/>
    <xf numFmtId="166" fontId="10" fillId="0" borderId="1" xfId="0" applyNumberFormat="1" applyFont="1" applyFill="1" applyBorder="1"/>
    <xf numFmtId="166" fontId="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5" fontId="13" fillId="0" borderId="0" xfId="1" applyNumberFormat="1" applyFont="1"/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/>
    <xf numFmtId="0" fontId="9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101599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14287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zoomScale="90" zoomScaleNormal="90" workbookViewId="0">
      <selection activeCell="A2" sqref="A2:J2"/>
    </sheetView>
  </sheetViews>
  <sheetFormatPr baseColWidth="10" defaultRowHeight="15" x14ac:dyDescent="0.25"/>
  <cols>
    <col min="1" max="1" width="2.42578125" customWidth="1"/>
    <col min="2" max="2" width="58.7109375" customWidth="1"/>
    <col min="3" max="3" width="18.7109375" customWidth="1"/>
    <col min="4" max="4" width="19.7109375" customWidth="1"/>
    <col min="5" max="5" width="5.7109375" customWidth="1"/>
    <col min="6" max="6" width="3.7109375" customWidth="1"/>
    <col min="7" max="7" width="46.85546875" customWidth="1"/>
    <col min="8" max="9" width="18.7109375" customWidth="1"/>
    <col min="10" max="10" width="23.7109375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/>
      <c r="B4" s="3"/>
      <c r="C4" s="2"/>
      <c r="D4" s="4"/>
      <c r="E4" s="2"/>
      <c r="F4" s="2"/>
      <c r="G4" s="2"/>
      <c r="H4" s="2"/>
      <c r="I4" s="2"/>
      <c r="J4" s="2"/>
    </row>
    <row r="5" spans="1:10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6" t="s">
        <v>3</v>
      </c>
      <c r="B6" s="6"/>
      <c r="C6" s="7"/>
      <c r="D6" s="8"/>
      <c r="E6" s="9"/>
      <c r="F6" s="6" t="s">
        <v>4</v>
      </c>
      <c r="G6" s="6"/>
      <c r="H6" s="10"/>
      <c r="I6" s="2"/>
      <c r="J6" s="2"/>
    </row>
    <row r="7" spans="1:10" x14ac:dyDescent="0.25">
      <c r="A7" s="11" t="s">
        <v>5</v>
      </c>
      <c r="B7" s="12"/>
      <c r="C7" s="13"/>
      <c r="D7" s="14">
        <f>SUM(C8:C10)</f>
        <v>80098595.510000005</v>
      </c>
      <c r="E7" s="15"/>
      <c r="F7" s="16" t="s">
        <v>6</v>
      </c>
      <c r="G7" s="12"/>
      <c r="H7" s="17"/>
      <c r="I7" s="18"/>
      <c r="J7" s="19">
        <f>SUM(I8:I9)</f>
        <v>8872111.1499999985</v>
      </c>
    </row>
    <row r="8" spans="1:10" ht="16.5" x14ac:dyDescent="0.3">
      <c r="A8" s="20"/>
      <c r="B8" s="21" t="s">
        <v>7</v>
      </c>
      <c r="C8" s="22">
        <v>4700</v>
      </c>
      <c r="D8" s="23"/>
      <c r="E8" s="2"/>
      <c r="F8" s="16"/>
      <c r="G8" s="21" t="s">
        <v>8</v>
      </c>
      <c r="H8" s="24"/>
      <c r="I8" s="22">
        <v>4383763.26</v>
      </c>
      <c r="J8" s="23"/>
    </row>
    <row r="9" spans="1:10" ht="16.5" x14ac:dyDescent="0.3">
      <c r="A9" s="20"/>
      <c r="B9" s="21" t="s">
        <v>9</v>
      </c>
      <c r="C9" s="22">
        <v>29783895.510000002</v>
      </c>
      <c r="D9" s="23"/>
      <c r="E9" s="2"/>
      <c r="F9" s="16"/>
      <c r="G9" s="25" t="s">
        <v>10</v>
      </c>
      <c r="H9" s="26"/>
      <c r="I9" s="27">
        <v>4488347.8899999997</v>
      </c>
      <c r="J9" s="23"/>
    </row>
    <row r="10" spans="1:10" ht="16.5" x14ac:dyDescent="0.3">
      <c r="A10" s="11"/>
      <c r="B10" s="21" t="s">
        <v>11</v>
      </c>
      <c r="C10" s="27">
        <v>50310000</v>
      </c>
      <c r="D10" s="28"/>
      <c r="E10" s="15"/>
      <c r="F10" s="29"/>
      <c r="G10" s="30"/>
      <c r="H10" s="26"/>
      <c r="I10" s="31"/>
      <c r="J10" s="23"/>
    </row>
    <row r="11" spans="1:10" x14ac:dyDescent="0.25">
      <c r="A11" s="32"/>
      <c r="B11" s="3"/>
      <c r="C11" s="13"/>
      <c r="D11" s="28"/>
      <c r="E11" s="15"/>
      <c r="F11" s="16" t="s">
        <v>12</v>
      </c>
      <c r="G11" s="33"/>
      <c r="H11" s="34"/>
      <c r="I11" s="35"/>
      <c r="J11" s="19">
        <f>SUM(I12)</f>
        <v>199667362.86000001</v>
      </c>
    </row>
    <row r="12" spans="1:10" ht="16.5" x14ac:dyDescent="0.3">
      <c r="A12" s="36" t="s">
        <v>13</v>
      </c>
      <c r="B12" s="12"/>
      <c r="C12" s="13"/>
      <c r="D12" s="19">
        <f>SUM(C13:C15)</f>
        <v>15215764.049999999</v>
      </c>
      <c r="E12" s="15"/>
      <c r="F12" s="16"/>
      <c r="G12" s="25" t="s">
        <v>14</v>
      </c>
      <c r="H12" s="26"/>
      <c r="I12" s="37">
        <v>199667362.86000001</v>
      </c>
      <c r="J12" s="23"/>
    </row>
    <row r="13" spans="1:10" ht="16.5" x14ac:dyDescent="0.3">
      <c r="A13" s="36"/>
      <c r="B13" s="21" t="s">
        <v>15</v>
      </c>
      <c r="C13" s="22">
        <v>4478112.5299999993</v>
      </c>
      <c r="D13" s="28"/>
      <c r="E13" s="15"/>
      <c r="F13" s="16"/>
      <c r="G13" s="25"/>
      <c r="H13" s="26"/>
      <c r="I13" s="31"/>
      <c r="J13" s="23"/>
    </row>
    <row r="14" spans="1:10" ht="16.5" x14ac:dyDescent="0.3">
      <c r="A14" s="36"/>
      <c r="B14" s="21" t="s">
        <v>16</v>
      </c>
      <c r="C14" s="22">
        <v>-543279.49999999988</v>
      </c>
      <c r="D14" s="28"/>
      <c r="E14" s="15"/>
      <c r="F14" s="16" t="s">
        <v>17</v>
      </c>
      <c r="G14" s="33"/>
      <c r="H14" s="34"/>
      <c r="I14" s="35"/>
      <c r="J14" s="19">
        <f>SUM(I15+I16)</f>
        <v>67892823.230000004</v>
      </c>
    </row>
    <row r="15" spans="1:10" ht="16.5" x14ac:dyDescent="0.3">
      <c r="A15" s="36"/>
      <c r="B15" s="21" t="s">
        <v>18</v>
      </c>
      <c r="C15" s="27">
        <v>11280931.02</v>
      </c>
      <c r="D15" s="28"/>
      <c r="E15" s="15"/>
      <c r="F15" s="16"/>
      <c r="G15" s="25" t="s">
        <v>19</v>
      </c>
      <c r="H15" s="26"/>
      <c r="I15" s="38">
        <v>31459118.949999999</v>
      </c>
      <c r="J15" s="28"/>
    </row>
    <row r="16" spans="1:10" ht="16.5" x14ac:dyDescent="0.3">
      <c r="A16" s="39"/>
      <c r="B16" s="3"/>
      <c r="C16" s="13"/>
      <c r="D16" s="28"/>
      <c r="E16" s="2"/>
      <c r="F16" s="16"/>
      <c r="G16" s="25" t="s">
        <v>20</v>
      </c>
      <c r="H16" s="26"/>
      <c r="I16" s="37">
        <v>36433704.280000001</v>
      </c>
      <c r="J16" s="28"/>
    </row>
    <row r="17" spans="1:10" ht="16.5" x14ac:dyDescent="0.3">
      <c r="A17" s="36" t="s">
        <v>21</v>
      </c>
      <c r="B17" s="12"/>
      <c r="C17" s="13"/>
      <c r="D17" s="19">
        <f>SUM(C18:C20)</f>
        <v>318274.85000000149</v>
      </c>
      <c r="E17" s="2"/>
      <c r="F17" s="16" t="s">
        <v>22</v>
      </c>
      <c r="G17" s="25"/>
      <c r="H17" s="26"/>
      <c r="I17" s="31"/>
      <c r="J17" s="28"/>
    </row>
    <row r="18" spans="1:10" ht="16.5" x14ac:dyDescent="0.3">
      <c r="A18" s="40"/>
      <c r="B18" s="21" t="s">
        <v>23</v>
      </c>
      <c r="C18" s="22">
        <v>58810.46</v>
      </c>
      <c r="D18" s="23"/>
      <c r="E18" s="2"/>
      <c r="F18" s="41" t="s">
        <v>24</v>
      </c>
      <c r="G18" s="33"/>
      <c r="H18" s="34"/>
      <c r="I18" s="35"/>
      <c r="J18" s="19">
        <f>I19</f>
        <v>206661764.16</v>
      </c>
    </row>
    <row r="19" spans="1:10" ht="16.5" x14ac:dyDescent="0.3">
      <c r="A19" s="40"/>
      <c r="B19" s="21" t="s">
        <v>25</v>
      </c>
      <c r="C19" s="22">
        <v>50731066.920000002</v>
      </c>
      <c r="D19" s="23"/>
      <c r="E19" s="2"/>
      <c r="F19" s="16"/>
      <c r="G19" s="25"/>
      <c r="H19" s="26"/>
      <c r="I19" s="37">
        <f>SUM(H20:H21)</f>
        <v>206661764.16</v>
      </c>
      <c r="J19" s="28"/>
    </row>
    <row r="20" spans="1:10" ht="16.5" x14ac:dyDescent="0.3">
      <c r="A20" s="40"/>
      <c r="B20" s="21" t="s">
        <v>26</v>
      </c>
      <c r="C20" s="27">
        <v>-50471602.530000001</v>
      </c>
      <c r="D20" s="23"/>
      <c r="E20" s="2"/>
      <c r="F20" s="16"/>
      <c r="G20" s="25" t="s">
        <v>27</v>
      </c>
      <c r="H20" s="42">
        <v>206201503.19</v>
      </c>
      <c r="I20" s="31"/>
      <c r="J20" s="28"/>
    </row>
    <row r="21" spans="1:10" ht="16.5" x14ac:dyDescent="0.3">
      <c r="A21" s="40"/>
      <c r="B21" s="43"/>
      <c r="C21" s="44"/>
      <c r="D21" s="23"/>
      <c r="E21" s="2"/>
      <c r="F21" s="29"/>
      <c r="G21" s="25" t="s">
        <v>28</v>
      </c>
      <c r="H21" s="45">
        <v>460260.97</v>
      </c>
      <c r="I21" s="31"/>
      <c r="J21" s="28"/>
    </row>
    <row r="22" spans="1:10" x14ac:dyDescent="0.25">
      <c r="A22" s="36" t="s">
        <v>29</v>
      </c>
      <c r="B22" s="3"/>
      <c r="C22" s="13"/>
      <c r="D22" s="19">
        <f>SUM(C23:C32)</f>
        <v>817362259.5999999</v>
      </c>
      <c r="E22" s="15"/>
      <c r="F22" s="16" t="s">
        <v>30</v>
      </c>
      <c r="G22" s="30"/>
      <c r="H22" s="26"/>
      <c r="I22" s="31"/>
      <c r="J22" s="28"/>
    </row>
    <row r="23" spans="1:10" ht="16.5" x14ac:dyDescent="0.3">
      <c r="A23" s="46"/>
      <c r="B23" s="21" t="s">
        <v>31</v>
      </c>
      <c r="C23" s="22">
        <v>899031323.78999996</v>
      </c>
      <c r="D23" s="47"/>
      <c r="E23" s="2"/>
      <c r="F23" s="16"/>
      <c r="G23" s="33"/>
      <c r="H23" s="34"/>
      <c r="I23" s="35"/>
      <c r="J23" s="19">
        <f>SUM(I24:I25)</f>
        <v>5288426.41</v>
      </c>
    </row>
    <row r="24" spans="1:10" ht="16.5" x14ac:dyDescent="0.3">
      <c r="A24" s="40"/>
      <c r="B24" s="21" t="s">
        <v>32</v>
      </c>
      <c r="C24" s="22">
        <v>44361565.959999993</v>
      </c>
      <c r="D24" s="23"/>
      <c r="E24" s="2"/>
      <c r="F24" s="16"/>
      <c r="G24" s="25" t="s">
        <v>33</v>
      </c>
      <c r="H24" s="26"/>
      <c r="I24" s="48">
        <v>301579.96999999997</v>
      </c>
      <c r="J24" s="28"/>
    </row>
    <row r="25" spans="1:10" ht="16.5" x14ac:dyDescent="0.3">
      <c r="A25" s="40"/>
      <c r="B25" s="21" t="s">
        <v>34</v>
      </c>
      <c r="C25" s="22">
        <v>2916874.04</v>
      </c>
      <c r="D25" s="23"/>
      <c r="E25" s="2"/>
      <c r="F25" s="16"/>
      <c r="G25" s="25" t="s">
        <v>35</v>
      </c>
      <c r="H25" s="26"/>
      <c r="I25" s="37">
        <v>4986846.4400000004</v>
      </c>
      <c r="J25" s="28"/>
    </row>
    <row r="26" spans="1:10" ht="16.5" x14ac:dyDescent="0.3">
      <c r="A26" s="40"/>
      <c r="B26" s="21" t="s">
        <v>36</v>
      </c>
      <c r="C26" s="22">
        <v>-19645594.289999999</v>
      </c>
      <c r="D26" s="23"/>
      <c r="E26" s="2"/>
      <c r="F26" s="29"/>
      <c r="G26" s="25"/>
      <c r="H26" s="26"/>
      <c r="I26" s="48"/>
      <c r="J26" s="28"/>
    </row>
    <row r="27" spans="1:10" ht="16.5" x14ac:dyDescent="0.3">
      <c r="A27" s="40"/>
      <c r="B27" s="21" t="s">
        <v>37</v>
      </c>
      <c r="C27" s="22">
        <v>-52846945.630000003</v>
      </c>
      <c r="D27" s="23"/>
      <c r="E27" s="2"/>
      <c r="F27" s="16" t="s">
        <v>38</v>
      </c>
      <c r="G27" s="30"/>
      <c r="H27" s="26"/>
      <c r="I27" s="31"/>
      <c r="J27" s="28"/>
    </row>
    <row r="28" spans="1:10" ht="16.5" x14ac:dyDescent="0.3">
      <c r="A28" s="40"/>
      <c r="B28" s="25" t="s">
        <v>39</v>
      </c>
      <c r="C28" s="22">
        <v>-56781790.810000002</v>
      </c>
      <c r="D28" s="23"/>
      <c r="E28" s="2"/>
      <c r="F28" s="16"/>
      <c r="G28" s="25"/>
      <c r="H28" s="26"/>
      <c r="I28" s="31"/>
      <c r="J28" s="49">
        <f>SUM(I29:I29)</f>
        <v>2175628.5299999998</v>
      </c>
    </row>
    <row r="29" spans="1:10" ht="16.5" x14ac:dyDescent="0.3">
      <c r="A29" s="40"/>
      <c r="B29" s="21" t="s">
        <v>40</v>
      </c>
      <c r="C29" s="22">
        <v>-131370.44</v>
      </c>
      <c r="D29" s="23"/>
      <c r="E29" s="2"/>
      <c r="F29" s="29"/>
      <c r="G29" s="25" t="s">
        <v>41</v>
      </c>
      <c r="H29" s="26"/>
      <c r="I29" s="37">
        <v>2175628.5299999998</v>
      </c>
      <c r="J29" s="28"/>
    </row>
    <row r="30" spans="1:10" ht="16.5" x14ac:dyDescent="0.3">
      <c r="A30" s="40"/>
      <c r="B30" s="21" t="s">
        <v>42</v>
      </c>
      <c r="C30" s="22">
        <v>458196.98</v>
      </c>
      <c r="D30" s="23"/>
      <c r="E30" s="2"/>
      <c r="F30" s="29"/>
      <c r="G30" s="30"/>
      <c r="H30" s="26"/>
      <c r="I30" s="50"/>
      <c r="J30" s="28"/>
    </row>
    <row r="31" spans="1:10" ht="16.5" x14ac:dyDescent="0.3">
      <c r="A31" s="40"/>
      <c r="B31" s="21" t="s">
        <v>43</v>
      </c>
      <c r="C31" s="22">
        <v>4521.6400000000003</v>
      </c>
      <c r="D31" s="23"/>
      <c r="E31" s="2"/>
      <c r="F31" s="29"/>
      <c r="G31" s="30"/>
      <c r="H31" s="26"/>
      <c r="I31" s="50"/>
      <c r="J31" s="28"/>
    </row>
    <row r="32" spans="1:10" ht="17.25" thickBot="1" x14ac:dyDescent="0.35">
      <c r="A32" s="40"/>
      <c r="B32" s="21" t="s">
        <v>44</v>
      </c>
      <c r="C32" s="27">
        <v>-4521.6400000000003</v>
      </c>
      <c r="D32" s="23"/>
      <c r="E32" s="2"/>
      <c r="F32" s="29"/>
      <c r="G32" s="33" t="s">
        <v>45</v>
      </c>
      <c r="H32" s="26"/>
      <c r="I32" s="50"/>
      <c r="J32" s="51">
        <f>SUM(J7:J31)</f>
        <v>490558116.33999997</v>
      </c>
    </row>
    <row r="33" spans="1:10" ht="17.25" thickTop="1" x14ac:dyDescent="0.3">
      <c r="A33" s="40"/>
      <c r="B33" s="52"/>
      <c r="C33" s="53"/>
      <c r="D33" s="23"/>
      <c r="E33" s="15"/>
      <c r="F33" s="54" t="s">
        <v>46</v>
      </c>
      <c r="G33" s="55"/>
      <c r="H33" s="26"/>
      <c r="I33" s="50"/>
      <c r="J33" s="56"/>
    </row>
    <row r="34" spans="1:10" ht="16.5" x14ac:dyDescent="0.3">
      <c r="A34" s="36" t="s">
        <v>47</v>
      </c>
      <c r="B34" s="3"/>
      <c r="C34" s="13"/>
      <c r="D34" s="19">
        <f>SUM(C35:C39)</f>
        <v>15530025.99</v>
      </c>
      <c r="E34" s="2"/>
      <c r="F34" s="57" t="s">
        <v>48</v>
      </c>
      <c r="G34" s="25"/>
      <c r="H34" s="26"/>
      <c r="I34" s="31"/>
      <c r="J34" s="28"/>
    </row>
    <row r="35" spans="1:10" ht="16.5" x14ac:dyDescent="0.3">
      <c r="A35" s="46"/>
      <c r="B35" s="21" t="s">
        <v>49</v>
      </c>
      <c r="C35" s="22">
        <v>14287526.120000001</v>
      </c>
      <c r="D35" s="47"/>
      <c r="E35" s="2"/>
      <c r="F35" s="58"/>
      <c r="G35" s="25"/>
      <c r="H35" s="26"/>
      <c r="I35" s="35"/>
      <c r="J35" s="19">
        <f>SUM(I36:I39)</f>
        <v>35922548.5</v>
      </c>
    </row>
    <row r="36" spans="1:10" ht="16.5" x14ac:dyDescent="0.3">
      <c r="A36" s="40"/>
      <c r="B36" s="21" t="s">
        <v>50</v>
      </c>
      <c r="C36" s="22">
        <v>-5299656.62</v>
      </c>
      <c r="D36" s="23"/>
      <c r="E36" s="2"/>
      <c r="F36" s="58"/>
      <c r="G36" s="59" t="s">
        <v>51</v>
      </c>
      <c r="H36" s="60"/>
      <c r="I36" s="38">
        <v>6635428.5700000003</v>
      </c>
      <c r="J36" s="28"/>
    </row>
    <row r="37" spans="1:10" ht="16.5" x14ac:dyDescent="0.3">
      <c r="A37" s="40"/>
      <c r="B37" s="21" t="s">
        <v>52</v>
      </c>
      <c r="C37" s="22">
        <v>5854216.8600000003</v>
      </c>
      <c r="D37" s="23"/>
      <c r="E37" s="2"/>
      <c r="F37" s="58"/>
      <c r="G37" s="59" t="s">
        <v>53</v>
      </c>
      <c r="H37" s="55"/>
      <c r="I37" s="48">
        <v>187308.7</v>
      </c>
      <c r="J37" s="28"/>
    </row>
    <row r="38" spans="1:10" ht="16.5" x14ac:dyDescent="0.3">
      <c r="A38" s="40"/>
      <c r="B38" s="21" t="s">
        <v>54</v>
      </c>
      <c r="C38" s="22">
        <v>1661038.98</v>
      </c>
      <c r="D38" s="23"/>
      <c r="E38" s="2"/>
      <c r="F38" s="58"/>
      <c r="G38" s="61" t="s">
        <v>55</v>
      </c>
      <c r="H38" s="55"/>
      <c r="I38" s="48">
        <v>20345674.359999999</v>
      </c>
      <c r="J38" s="28"/>
    </row>
    <row r="39" spans="1:10" ht="16.5" x14ac:dyDescent="0.3">
      <c r="A39" s="40"/>
      <c r="B39" s="21" t="s">
        <v>56</v>
      </c>
      <c r="C39" s="27">
        <v>-973099.35</v>
      </c>
      <c r="D39" s="23"/>
      <c r="E39" s="15"/>
      <c r="F39" s="15"/>
      <c r="G39" s="40" t="s">
        <v>57</v>
      </c>
      <c r="H39" s="62"/>
      <c r="I39" s="27">
        <v>8754136.8699999992</v>
      </c>
      <c r="J39" s="28"/>
    </row>
    <row r="40" spans="1:10" ht="16.5" x14ac:dyDescent="0.3">
      <c r="A40" s="40"/>
      <c r="B40" s="43"/>
      <c r="C40" s="44"/>
      <c r="D40" s="23"/>
      <c r="E40" s="2"/>
      <c r="F40" s="16" t="s">
        <v>58</v>
      </c>
      <c r="G40" s="63"/>
      <c r="H40" s="64"/>
      <c r="I40" s="18"/>
      <c r="J40" s="28"/>
    </row>
    <row r="41" spans="1:10" x14ac:dyDescent="0.25">
      <c r="A41" s="36" t="s">
        <v>59</v>
      </c>
      <c r="B41" s="3"/>
      <c r="C41" s="13"/>
      <c r="D41" s="49">
        <f>SUM(C42:C48)</f>
        <v>2953398.2600000002</v>
      </c>
      <c r="E41" s="2"/>
      <c r="F41" s="36"/>
      <c r="G41" s="12"/>
      <c r="H41" s="17"/>
      <c r="I41" s="18"/>
      <c r="J41" s="65">
        <f>SUM(I42:I43)</f>
        <v>404997653.41999996</v>
      </c>
    </row>
    <row r="42" spans="1:10" ht="16.5" x14ac:dyDescent="0.3">
      <c r="A42" s="46"/>
      <c r="B42" s="21" t="s">
        <v>60</v>
      </c>
      <c r="C42" s="22">
        <v>2675.2</v>
      </c>
      <c r="D42" s="47"/>
      <c r="E42" s="2"/>
      <c r="F42" s="36"/>
      <c r="G42" s="21" t="s">
        <v>61</v>
      </c>
      <c r="H42" s="17"/>
      <c r="I42" s="66">
        <v>392700164.01999998</v>
      </c>
      <c r="J42" s="67"/>
    </row>
    <row r="43" spans="1:10" ht="16.5" x14ac:dyDescent="0.3">
      <c r="A43" s="40"/>
      <c r="B43" s="21" t="s">
        <v>62</v>
      </c>
      <c r="C43" s="22">
        <v>-2675.2</v>
      </c>
      <c r="D43" s="23"/>
      <c r="E43" s="2"/>
      <c r="F43" s="39"/>
      <c r="G43" s="21" t="s">
        <v>63</v>
      </c>
      <c r="H43" s="17"/>
      <c r="I43" s="27">
        <v>12297489.4</v>
      </c>
      <c r="J43" s="68"/>
    </row>
    <row r="44" spans="1:10" ht="16.5" x14ac:dyDescent="0.3">
      <c r="A44" s="40"/>
      <c r="B44" s="69" t="s">
        <v>64</v>
      </c>
      <c r="C44" s="70">
        <v>1231157.6200000001</v>
      </c>
      <c r="D44" s="23"/>
      <c r="E44" s="2"/>
      <c r="F44" s="2"/>
      <c r="G44" s="2"/>
      <c r="H44" s="71"/>
      <c r="I44" s="13"/>
      <c r="J44" s="72"/>
    </row>
    <row r="45" spans="1:10" ht="17.25" thickBot="1" x14ac:dyDescent="0.35">
      <c r="A45" s="40"/>
      <c r="B45" s="21" t="s">
        <v>65</v>
      </c>
      <c r="C45" s="70">
        <v>2066688.82</v>
      </c>
      <c r="D45" s="23"/>
      <c r="E45" s="2"/>
      <c r="F45" s="15"/>
      <c r="G45" s="12" t="s">
        <v>66</v>
      </c>
      <c r="H45" s="73"/>
      <c r="I45" s="18"/>
      <c r="J45" s="74">
        <f>SUM(+J35+J41)</f>
        <v>440920201.91999996</v>
      </c>
    </row>
    <row r="46" spans="1:10" ht="17.25" thickTop="1" x14ac:dyDescent="0.3">
      <c r="A46" s="40"/>
      <c r="B46" s="21" t="s">
        <v>67</v>
      </c>
      <c r="C46" s="70">
        <v>-344448.18</v>
      </c>
      <c r="D46" s="23"/>
      <c r="E46" s="2"/>
      <c r="F46" s="2"/>
      <c r="G46" s="2"/>
      <c r="H46" s="71"/>
      <c r="I46" s="13"/>
      <c r="J46" s="13"/>
    </row>
    <row r="47" spans="1:10" ht="16.5" x14ac:dyDescent="0.3">
      <c r="A47" s="40"/>
      <c r="B47" s="21" t="s">
        <v>68</v>
      </c>
      <c r="C47" s="66">
        <v>63050.96</v>
      </c>
      <c r="D47" s="23"/>
      <c r="E47" s="2"/>
      <c r="F47" s="2"/>
      <c r="G47" s="15"/>
      <c r="H47" s="73"/>
      <c r="I47" s="18"/>
      <c r="J47" s="18"/>
    </row>
    <row r="48" spans="1:10" ht="33" x14ac:dyDescent="0.3">
      <c r="A48" s="40"/>
      <c r="B48" s="75" t="s">
        <v>69</v>
      </c>
      <c r="C48" s="27">
        <v>-63050.96</v>
      </c>
      <c r="D48" s="23"/>
      <c r="E48" s="2"/>
      <c r="F48" s="2"/>
      <c r="G48" s="15"/>
      <c r="H48" s="73"/>
      <c r="I48" s="18"/>
      <c r="J48" s="18"/>
    </row>
    <row r="49" spans="1:10" ht="16.5" x14ac:dyDescent="0.3">
      <c r="A49" s="40"/>
      <c r="B49" s="43"/>
      <c r="C49" s="44"/>
      <c r="D49" s="23"/>
      <c r="E49" s="2"/>
      <c r="F49" s="15"/>
      <c r="G49" s="15"/>
      <c r="H49" s="73"/>
      <c r="I49" s="18"/>
      <c r="J49" s="18"/>
    </row>
    <row r="50" spans="1:10" x14ac:dyDescent="0.25">
      <c r="A50" s="76"/>
      <c r="B50" s="3"/>
      <c r="C50" s="13"/>
      <c r="D50" s="23"/>
      <c r="E50" s="2"/>
      <c r="F50" s="15"/>
      <c r="G50" s="2"/>
      <c r="H50" s="71"/>
      <c r="I50" s="13"/>
      <c r="J50" s="13"/>
    </row>
    <row r="51" spans="1:10" ht="18" thickBot="1" x14ac:dyDescent="0.35">
      <c r="A51" s="77" t="s">
        <v>70</v>
      </c>
      <c r="B51" s="78"/>
      <c r="C51" s="79"/>
      <c r="D51" s="80">
        <f>SUM(D7:D46)</f>
        <v>931478318.25999987</v>
      </c>
      <c r="E51" s="81"/>
      <c r="F51" s="81"/>
      <c r="G51" s="82" t="s">
        <v>71</v>
      </c>
      <c r="H51" s="73"/>
      <c r="I51" s="18"/>
      <c r="J51" s="83">
        <f>J32+J45</f>
        <v>931478318.25999999</v>
      </c>
    </row>
    <row r="52" spans="1:10" ht="18" thickTop="1" x14ac:dyDescent="0.3">
      <c r="A52" s="84"/>
      <c r="B52" s="3"/>
      <c r="C52" s="13"/>
      <c r="D52" s="56"/>
      <c r="E52" s="2"/>
      <c r="F52" s="15"/>
      <c r="G52" s="46"/>
      <c r="H52" s="85"/>
      <c r="I52" s="79"/>
      <c r="J52" s="44"/>
    </row>
    <row r="53" spans="1:10" x14ac:dyDescent="0.25">
      <c r="A53" s="84"/>
      <c r="B53" s="3"/>
      <c r="C53" s="13"/>
      <c r="D53" s="23"/>
      <c r="E53" s="2"/>
      <c r="F53" s="15"/>
      <c r="G53" s="2"/>
      <c r="H53" s="2"/>
      <c r="I53" s="68"/>
      <c r="J53" s="68"/>
    </row>
    <row r="54" spans="1:10" ht="18" thickBot="1" x14ac:dyDescent="0.35">
      <c r="A54" s="86" t="s">
        <v>72</v>
      </c>
      <c r="B54" s="78"/>
      <c r="C54" s="79"/>
      <c r="D54" s="87">
        <v>252705360.91</v>
      </c>
      <c r="E54" s="81"/>
      <c r="F54" s="81"/>
      <c r="G54" s="88" t="s">
        <v>73</v>
      </c>
      <c r="H54" s="71"/>
      <c r="I54" s="13"/>
      <c r="J54" s="89">
        <f>D54</f>
        <v>252705360.91</v>
      </c>
    </row>
    <row r="55" spans="1:10" ht="16.5" thickTop="1" x14ac:dyDescent="0.25">
      <c r="A55" s="90"/>
      <c r="B55" s="43"/>
      <c r="C55" s="91"/>
      <c r="D55" s="92"/>
      <c r="E55" s="46"/>
      <c r="F55" s="52"/>
      <c r="G55" s="46"/>
      <c r="H55" s="85"/>
      <c r="I55" s="85"/>
      <c r="J55" s="46"/>
    </row>
    <row r="56" spans="1:10" x14ac:dyDescent="0.25">
      <c r="A56" s="90"/>
      <c r="B56" s="43"/>
      <c r="C56" s="93"/>
      <c r="D56" s="94"/>
      <c r="E56" s="46"/>
      <c r="F56" s="52"/>
      <c r="G56" s="52"/>
      <c r="H56" s="52"/>
      <c r="I56" s="52"/>
      <c r="J56" s="52"/>
    </row>
    <row r="57" spans="1:10" x14ac:dyDescent="0.25">
      <c r="A57" s="90"/>
      <c r="B57" s="43"/>
      <c r="C57" s="93"/>
      <c r="D57" s="94"/>
      <c r="E57" s="46"/>
      <c r="F57" s="52"/>
      <c r="G57" s="52"/>
      <c r="H57" s="95"/>
      <c r="I57" s="52"/>
      <c r="J57" s="52"/>
    </row>
    <row r="58" spans="1:10" x14ac:dyDescent="0.25">
      <c r="A58" s="90"/>
      <c r="B58" s="43"/>
      <c r="C58" s="93"/>
      <c r="D58" s="94"/>
      <c r="E58" s="46"/>
      <c r="F58" s="52"/>
      <c r="G58" s="52"/>
      <c r="H58" s="95"/>
      <c r="I58" s="52"/>
      <c r="J58" s="52"/>
    </row>
    <row r="59" spans="1:10" x14ac:dyDescent="0.25">
      <c r="A59" s="90"/>
      <c r="B59" s="43"/>
      <c r="C59" s="93"/>
      <c r="D59" s="94"/>
      <c r="E59" s="46"/>
      <c r="F59" s="52"/>
      <c r="G59" s="52"/>
      <c r="H59" s="95"/>
      <c r="I59" s="52"/>
      <c r="J59" s="52"/>
    </row>
    <row r="60" spans="1:10" x14ac:dyDescent="0.25">
      <c r="A60" s="90"/>
      <c r="B60" s="43"/>
      <c r="C60" s="93"/>
      <c r="D60" s="94"/>
      <c r="E60" s="46"/>
      <c r="F60" s="46"/>
      <c r="G60" s="52"/>
      <c r="H60" s="95"/>
      <c r="I60" s="52"/>
      <c r="J60" s="52"/>
    </row>
    <row r="61" spans="1:10" x14ac:dyDescent="0.25">
      <c r="A61" s="90"/>
      <c r="B61" s="43"/>
      <c r="C61" s="96"/>
      <c r="D61" s="94"/>
      <c r="E61" s="52"/>
      <c r="F61" s="52"/>
      <c r="G61" s="52"/>
      <c r="H61" s="97"/>
      <c r="I61" s="95"/>
      <c r="J61" s="52"/>
    </row>
    <row r="62" spans="1:10" x14ac:dyDescent="0.25">
      <c r="A62" s="90"/>
      <c r="B62" s="43"/>
      <c r="C62" s="46"/>
      <c r="D62" s="46"/>
      <c r="E62" s="94"/>
      <c r="F62" s="52"/>
      <c r="G62" s="98"/>
      <c r="H62" s="46"/>
      <c r="I62" s="46"/>
      <c r="J62" s="46"/>
    </row>
    <row r="63" spans="1:10" x14ac:dyDescent="0.25">
      <c r="A63" s="90"/>
      <c r="B63" s="43"/>
      <c r="C63" s="99" t="s">
        <v>74</v>
      </c>
      <c r="D63" s="99"/>
      <c r="E63" s="94"/>
      <c r="F63" s="52"/>
      <c r="G63" s="46"/>
      <c r="H63" s="46"/>
      <c r="I63" s="46"/>
      <c r="J63" s="46"/>
    </row>
    <row r="64" spans="1:10" x14ac:dyDescent="0.25">
      <c r="A64" s="90"/>
      <c r="B64" s="100"/>
      <c r="C64" s="99" t="s">
        <v>75</v>
      </c>
      <c r="D64" s="99"/>
      <c r="E64" s="46"/>
      <c r="F64" s="52"/>
      <c r="G64" s="52"/>
      <c r="H64" s="98" t="s">
        <v>76</v>
      </c>
      <c r="I64" s="98"/>
      <c r="J64" s="52"/>
    </row>
    <row r="65" spans="1:10" x14ac:dyDescent="0.25">
      <c r="A65" s="46"/>
      <c r="B65" s="43"/>
      <c r="C65" s="46"/>
      <c r="D65" s="101"/>
      <c r="E65" s="46"/>
      <c r="F65" s="52"/>
      <c r="G65" s="46"/>
      <c r="H65" s="98" t="s">
        <v>77</v>
      </c>
      <c r="I65" s="52"/>
      <c r="J65" s="52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showGridLines="0" workbookViewId="0">
      <selection sqref="A1:G1"/>
    </sheetView>
  </sheetViews>
  <sheetFormatPr baseColWidth="10" defaultRowHeight="15" x14ac:dyDescent="0.25"/>
  <cols>
    <col min="1" max="1" width="3.140625" customWidth="1"/>
    <col min="2" max="2" width="3" customWidth="1"/>
    <col min="3" max="3" width="33.42578125" customWidth="1"/>
    <col min="4" max="4" width="28.7109375" customWidth="1"/>
    <col min="5" max="5" width="18.7109375" bestFit="1" customWidth="1"/>
    <col min="6" max="7" width="20.7109375" customWidth="1"/>
  </cols>
  <sheetData>
    <row r="1" spans="1:7" ht="15.75" x14ac:dyDescent="0.25">
      <c r="A1" s="103" t="s">
        <v>0</v>
      </c>
      <c r="B1" s="103"/>
      <c r="C1" s="103"/>
      <c r="D1" s="103"/>
      <c r="E1" s="103"/>
      <c r="F1" s="103"/>
      <c r="G1" s="103"/>
    </row>
    <row r="2" spans="1:7" x14ac:dyDescent="0.25">
      <c r="A2" s="104" t="s">
        <v>78</v>
      </c>
      <c r="B2" s="104"/>
      <c r="C2" s="104"/>
      <c r="D2" s="104"/>
      <c r="E2" s="104"/>
      <c r="F2" s="104"/>
      <c r="G2" s="104"/>
    </row>
    <row r="3" spans="1:7" x14ac:dyDescent="0.25">
      <c r="A3" s="105" t="s">
        <v>79</v>
      </c>
      <c r="B3" s="105"/>
      <c r="C3" s="105"/>
      <c r="D3" s="105"/>
      <c r="E3" s="105"/>
      <c r="F3" s="105"/>
      <c r="G3" s="105"/>
    </row>
    <row r="4" spans="1:7" ht="15.75" x14ac:dyDescent="0.25">
      <c r="A4" s="106" t="s">
        <v>80</v>
      </c>
      <c r="B4" s="106"/>
      <c r="C4" s="106"/>
      <c r="D4" s="106"/>
      <c r="E4" s="106"/>
      <c r="F4" s="106"/>
      <c r="G4" s="106"/>
    </row>
    <row r="5" spans="1:7" ht="17.25" x14ac:dyDescent="0.3">
      <c r="A5" s="107"/>
      <c r="B5" s="108"/>
      <c r="C5" s="108"/>
      <c r="D5" s="108"/>
      <c r="E5" s="108"/>
      <c r="F5" s="108"/>
      <c r="G5" s="108"/>
    </row>
    <row r="6" spans="1:7" ht="17.25" x14ac:dyDescent="0.3">
      <c r="A6" s="107"/>
      <c r="B6" s="109"/>
      <c r="C6" s="110"/>
      <c r="D6" s="111"/>
      <c r="E6" s="112"/>
      <c r="F6" s="113"/>
      <c r="G6" s="107"/>
    </row>
    <row r="7" spans="1:7" ht="17.25" x14ac:dyDescent="0.3">
      <c r="A7" s="114" t="s">
        <v>81</v>
      </c>
      <c r="B7" s="115"/>
      <c r="C7" s="116"/>
      <c r="D7" s="117"/>
      <c r="E7" s="118"/>
      <c r="F7" s="119"/>
      <c r="G7" s="118">
        <f>SUM(F8:F24)</f>
        <v>55462134.189999998</v>
      </c>
    </row>
    <row r="8" spans="1:7" ht="15.75" x14ac:dyDescent="0.25">
      <c r="A8" s="112"/>
      <c r="B8" s="120" t="s">
        <v>82</v>
      </c>
      <c r="C8" s="121"/>
      <c r="D8" s="122"/>
      <c r="E8" s="123"/>
      <c r="F8" s="124">
        <f>SUM(E9:E10)</f>
        <v>37709591.719999999</v>
      </c>
      <c r="G8" s="123"/>
    </row>
    <row r="9" spans="1:7" ht="17.25" x14ac:dyDescent="0.3">
      <c r="A9" s="107"/>
      <c r="B9" s="115"/>
      <c r="C9" s="125" t="s">
        <v>83</v>
      </c>
      <c r="D9" s="111"/>
      <c r="E9" s="79">
        <v>1230853.75</v>
      </c>
      <c r="F9" s="126"/>
      <c r="G9" s="79"/>
    </row>
    <row r="10" spans="1:7" ht="17.25" x14ac:dyDescent="0.3">
      <c r="A10" s="107"/>
      <c r="B10" s="115"/>
      <c r="C10" s="125" t="s">
        <v>84</v>
      </c>
      <c r="D10" s="111"/>
      <c r="E10" s="127">
        <v>36478737.969999999</v>
      </c>
      <c r="F10" s="126"/>
      <c r="G10" s="79"/>
    </row>
    <row r="11" spans="1:7" ht="17.25" x14ac:dyDescent="0.3">
      <c r="A11" s="107"/>
      <c r="B11" s="115"/>
      <c r="C11" s="110"/>
      <c r="D11" s="111"/>
      <c r="E11" s="79"/>
      <c r="F11" s="126"/>
      <c r="G11" s="79"/>
    </row>
    <row r="12" spans="1:7" ht="15.75" x14ac:dyDescent="0.25">
      <c r="A12" s="112"/>
      <c r="B12" s="120" t="s">
        <v>85</v>
      </c>
      <c r="C12" s="121"/>
      <c r="D12" s="122"/>
      <c r="E12" s="123"/>
      <c r="F12" s="124">
        <f>SUM(E13:E14)</f>
        <v>240959.69999999984</v>
      </c>
      <c r="G12" s="123"/>
    </row>
    <row r="13" spans="1:7" ht="17.25" x14ac:dyDescent="0.3">
      <c r="A13" s="112"/>
      <c r="B13" s="120"/>
      <c r="C13" s="125" t="s">
        <v>86</v>
      </c>
      <c r="D13" s="122"/>
      <c r="E13" s="128">
        <v>80</v>
      </c>
      <c r="F13" s="124"/>
      <c r="G13" s="123"/>
    </row>
    <row r="14" spans="1:7" ht="17.25" x14ac:dyDescent="0.3">
      <c r="A14" s="107"/>
      <c r="B14" s="115"/>
      <c r="C14" s="125" t="s">
        <v>87</v>
      </c>
      <c r="D14" s="111"/>
      <c r="E14" s="127">
        <v>240879.69999999984</v>
      </c>
      <c r="F14" s="126"/>
      <c r="G14" s="79"/>
    </row>
    <row r="15" spans="1:7" ht="17.25" x14ac:dyDescent="0.3">
      <c r="A15" s="107"/>
      <c r="B15" s="115"/>
      <c r="C15" s="110"/>
      <c r="D15" s="111"/>
      <c r="E15" s="79"/>
      <c r="F15" s="126"/>
      <c r="G15" s="79"/>
    </row>
    <row r="16" spans="1:7" ht="17.25" x14ac:dyDescent="0.3">
      <c r="A16" s="112"/>
      <c r="B16" s="120" t="s">
        <v>88</v>
      </c>
      <c r="C16" s="121"/>
      <c r="D16" s="122"/>
      <c r="E16" s="79"/>
      <c r="F16" s="123">
        <f>SUM(E17:E22)</f>
        <v>17484287.27</v>
      </c>
      <c r="G16" s="123"/>
    </row>
    <row r="17" spans="1:7" ht="17.25" x14ac:dyDescent="0.3">
      <c r="A17" s="112"/>
      <c r="B17" s="120"/>
      <c r="C17" s="125" t="s">
        <v>89</v>
      </c>
      <c r="D17" s="122"/>
      <c r="E17" s="128">
        <v>16567667.58</v>
      </c>
      <c r="F17" s="123"/>
      <c r="G17" s="123"/>
    </row>
    <row r="18" spans="1:7" ht="17.25" x14ac:dyDescent="0.3">
      <c r="A18" s="112"/>
      <c r="B18" s="120"/>
      <c r="C18" s="125" t="s">
        <v>90</v>
      </c>
      <c r="D18" s="122"/>
      <c r="E18" s="128">
        <v>722435.63</v>
      </c>
      <c r="F18" s="123"/>
      <c r="G18" s="123"/>
    </row>
    <row r="19" spans="1:7" ht="17.25" x14ac:dyDescent="0.3">
      <c r="A19" s="112"/>
      <c r="B19" s="120"/>
      <c r="C19" s="125" t="s">
        <v>91</v>
      </c>
      <c r="D19" s="122"/>
      <c r="E19" s="128">
        <v>824.17</v>
      </c>
      <c r="F19" s="123"/>
      <c r="G19" s="123"/>
    </row>
    <row r="20" spans="1:7" ht="17.25" x14ac:dyDescent="0.3">
      <c r="A20" s="112"/>
      <c r="B20" s="120"/>
      <c r="C20" s="125" t="s">
        <v>92</v>
      </c>
      <c r="D20" s="122"/>
      <c r="E20" s="128">
        <v>9796.8799999999992</v>
      </c>
      <c r="F20" s="123"/>
      <c r="G20" s="123"/>
    </row>
    <row r="21" spans="1:7" ht="17.25" x14ac:dyDescent="0.3">
      <c r="A21" s="112"/>
      <c r="B21" s="120"/>
      <c r="C21" s="125" t="s">
        <v>93</v>
      </c>
      <c r="D21" s="122"/>
      <c r="E21" s="128">
        <v>136097.88</v>
      </c>
      <c r="F21" s="123"/>
      <c r="G21" s="123"/>
    </row>
    <row r="22" spans="1:7" ht="17.25" x14ac:dyDescent="0.3">
      <c r="A22" s="112"/>
      <c r="B22" s="120"/>
      <c r="C22" s="125" t="s">
        <v>94</v>
      </c>
      <c r="D22" s="122"/>
      <c r="E22" s="127">
        <v>47465.13</v>
      </c>
      <c r="F22" s="123"/>
      <c r="G22" s="123"/>
    </row>
    <row r="23" spans="1:7" ht="15.75" x14ac:dyDescent="0.25">
      <c r="A23" s="112"/>
      <c r="B23" s="120"/>
      <c r="C23" s="121"/>
      <c r="D23" s="122"/>
      <c r="E23" s="123"/>
      <c r="F23" s="124"/>
      <c r="G23" s="123"/>
    </row>
    <row r="24" spans="1:7" ht="17.25" x14ac:dyDescent="0.3">
      <c r="A24" s="112"/>
      <c r="B24" s="120" t="s">
        <v>95</v>
      </c>
      <c r="C24" s="121"/>
      <c r="D24" s="122"/>
      <c r="E24" s="79"/>
      <c r="F24" s="129">
        <v>27295.5</v>
      </c>
      <c r="G24" s="123"/>
    </row>
    <row r="25" spans="1:7" ht="17.25" x14ac:dyDescent="0.3">
      <c r="A25" s="112"/>
      <c r="B25" s="120"/>
      <c r="C25" s="121"/>
      <c r="D25" s="122"/>
      <c r="E25" s="79"/>
      <c r="F25" s="102"/>
      <c r="G25" s="123"/>
    </row>
    <row r="26" spans="1:7" ht="15.75" x14ac:dyDescent="0.25">
      <c r="A26" s="112"/>
      <c r="B26" s="120"/>
      <c r="C26" s="121"/>
      <c r="D26" s="122"/>
      <c r="E26" s="123"/>
      <c r="F26" s="124"/>
      <c r="G26" s="123"/>
    </row>
    <row r="27" spans="1:7" ht="15.75" x14ac:dyDescent="0.25">
      <c r="A27" s="112"/>
      <c r="B27" s="120"/>
      <c r="C27" s="121"/>
      <c r="D27" s="122"/>
      <c r="E27" s="123"/>
      <c r="F27" s="124"/>
      <c r="G27" s="123"/>
    </row>
    <row r="28" spans="1:7" ht="17.25" x14ac:dyDescent="0.3">
      <c r="A28" s="114" t="s">
        <v>96</v>
      </c>
      <c r="B28" s="115"/>
      <c r="C28" s="116"/>
      <c r="D28" s="117"/>
      <c r="E28" s="118"/>
      <c r="F28" s="119"/>
      <c r="G28" s="130">
        <f>SUM(F29:F47)</f>
        <v>35116459.829999998</v>
      </c>
    </row>
    <row r="29" spans="1:7" ht="15.75" x14ac:dyDescent="0.25">
      <c r="A29" s="112"/>
      <c r="B29" s="120" t="s">
        <v>82</v>
      </c>
      <c r="C29" s="121"/>
      <c r="D29" s="122"/>
      <c r="E29" s="123"/>
      <c r="F29" s="124">
        <f>SUM(E30:E34)</f>
        <v>7023236.5199999996</v>
      </c>
      <c r="G29" s="123"/>
    </row>
    <row r="30" spans="1:7" ht="17.25" x14ac:dyDescent="0.3">
      <c r="A30" s="107"/>
      <c r="B30" s="115"/>
      <c r="C30" s="125" t="s">
        <v>97</v>
      </c>
      <c r="D30" s="111"/>
      <c r="E30" s="79">
        <v>765714.28</v>
      </c>
      <c r="F30" s="126"/>
      <c r="G30" s="79"/>
    </row>
    <row r="31" spans="1:7" ht="17.25" x14ac:dyDescent="0.3">
      <c r="A31" s="107"/>
      <c r="B31" s="115"/>
      <c r="C31" s="125" t="s">
        <v>98</v>
      </c>
      <c r="D31" s="111"/>
      <c r="E31" s="79">
        <v>4614370.28</v>
      </c>
      <c r="F31" s="126"/>
      <c r="G31" s="79"/>
    </row>
    <row r="32" spans="1:7" ht="17.25" x14ac:dyDescent="0.3">
      <c r="A32" s="107"/>
      <c r="B32" s="115"/>
      <c r="C32" s="125" t="s">
        <v>99</v>
      </c>
      <c r="D32" s="111"/>
      <c r="E32" s="79">
        <v>466167.26</v>
      </c>
      <c r="F32" s="126"/>
      <c r="G32" s="79"/>
    </row>
    <row r="33" spans="1:7" ht="17.25" x14ac:dyDescent="0.3">
      <c r="A33" s="107"/>
      <c r="B33" s="115"/>
      <c r="C33" s="125" t="s">
        <v>100</v>
      </c>
      <c r="D33" s="111"/>
      <c r="E33" s="79">
        <v>312.93</v>
      </c>
      <c r="F33" s="126"/>
      <c r="G33" s="79"/>
    </row>
    <row r="34" spans="1:7" ht="17.25" x14ac:dyDescent="0.3">
      <c r="A34" s="107"/>
      <c r="B34" s="115"/>
      <c r="C34" s="125" t="s">
        <v>101</v>
      </c>
      <c r="D34" s="111"/>
      <c r="E34" s="127">
        <v>1176671.77</v>
      </c>
      <c r="F34" s="126"/>
      <c r="G34" s="79"/>
    </row>
    <row r="35" spans="1:7" ht="17.25" x14ac:dyDescent="0.3">
      <c r="A35" s="107"/>
      <c r="B35" s="115"/>
      <c r="C35" s="110"/>
      <c r="D35" s="111"/>
      <c r="E35" s="128"/>
      <c r="F35" s="126"/>
      <c r="G35" s="79"/>
    </row>
    <row r="36" spans="1:7" ht="15.75" x14ac:dyDescent="0.25">
      <c r="A36" s="112"/>
      <c r="B36" s="120" t="s">
        <v>102</v>
      </c>
      <c r="C36" s="121"/>
      <c r="D36" s="122"/>
      <c r="E36" s="123"/>
      <c r="F36" s="123">
        <f>+D55</f>
        <v>11230639.890000001</v>
      </c>
      <c r="G36" s="123"/>
    </row>
    <row r="37" spans="1:7" ht="15.75" x14ac:dyDescent="0.25">
      <c r="A37" s="112"/>
      <c r="B37" s="120"/>
      <c r="C37" s="121"/>
      <c r="D37" s="122"/>
      <c r="E37" s="123"/>
      <c r="F37" s="123"/>
      <c r="G37" s="123"/>
    </row>
    <row r="38" spans="1:7" ht="15.75" x14ac:dyDescent="0.25">
      <c r="A38" s="112"/>
      <c r="B38" s="131" t="s">
        <v>103</v>
      </c>
      <c r="C38" s="121"/>
      <c r="D38" s="122"/>
      <c r="E38" s="123"/>
      <c r="F38" s="124">
        <f>SUM(E39:E43)</f>
        <v>11828994.1</v>
      </c>
      <c r="G38" s="123"/>
    </row>
    <row r="39" spans="1:7" ht="17.25" x14ac:dyDescent="0.3">
      <c r="A39" s="107"/>
      <c r="B39" s="132"/>
      <c r="C39" s="125" t="s">
        <v>104</v>
      </c>
      <c r="D39" s="111"/>
      <c r="E39" s="79">
        <v>5867315.6299999999</v>
      </c>
      <c r="F39" s="126"/>
      <c r="G39" s="79"/>
    </row>
    <row r="40" spans="1:7" ht="17.25" x14ac:dyDescent="0.3">
      <c r="A40" s="107"/>
      <c r="B40" s="132"/>
      <c r="C40" s="125" t="s">
        <v>105</v>
      </c>
      <c r="D40" s="111"/>
      <c r="E40" s="79">
        <v>10439.209999999999</v>
      </c>
      <c r="F40" s="126"/>
      <c r="G40" s="79"/>
    </row>
    <row r="41" spans="1:7" ht="17.25" x14ac:dyDescent="0.3">
      <c r="A41" s="107"/>
      <c r="B41" s="132"/>
      <c r="C41" s="125" t="s">
        <v>106</v>
      </c>
      <c r="D41" s="111"/>
      <c r="E41" s="79">
        <v>5501.289999999979</v>
      </c>
      <c r="F41" s="126"/>
      <c r="G41" s="79"/>
    </row>
    <row r="42" spans="1:7" ht="17.25" x14ac:dyDescent="0.3">
      <c r="A42" s="107"/>
      <c r="B42" s="132"/>
      <c r="C42" s="125" t="s">
        <v>107</v>
      </c>
      <c r="D42" s="111"/>
      <c r="E42" s="79">
        <v>1774623.42</v>
      </c>
      <c r="F42" s="126"/>
      <c r="G42" s="79"/>
    </row>
    <row r="43" spans="1:7" ht="17.25" x14ac:dyDescent="0.3">
      <c r="A43" s="107"/>
      <c r="B43" s="132"/>
      <c r="C43" s="125" t="s">
        <v>108</v>
      </c>
      <c r="D43" s="111"/>
      <c r="E43" s="127">
        <v>4171114.55</v>
      </c>
      <c r="F43" s="126"/>
      <c r="G43" s="79"/>
    </row>
    <row r="44" spans="1:7" ht="17.25" x14ac:dyDescent="0.3">
      <c r="A44" s="107"/>
      <c r="B44" s="132"/>
      <c r="C44" s="110"/>
      <c r="D44" s="111"/>
      <c r="E44" s="128"/>
      <c r="F44" s="126"/>
      <c r="G44" s="79"/>
    </row>
    <row r="45" spans="1:7" ht="15.75" x14ac:dyDescent="0.25">
      <c r="A45" s="112"/>
      <c r="B45" s="131" t="s">
        <v>109</v>
      </c>
      <c r="C45" s="121"/>
      <c r="D45" s="122"/>
      <c r="E45" s="123"/>
      <c r="F45" s="123">
        <v>4994376.42</v>
      </c>
      <c r="G45" s="123"/>
    </row>
    <row r="46" spans="1:7" ht="17.25" x14ac:dyDescent="0.3">
      <c r="A46" s="112"/>
      <c r="B46" s="131"/>
      <c r="C46" s="121"/>
      <c r="D46" s="122"/>
      <c r="E46" s="123"/>
      <c r="F46" s="79"/>
      <c r="G46" s="123"/>
    </row>
    <row r="47" spans="1:7" ht="15.75" x14ac:dyDescent="0.25">
      <c r="A47" s="112"/>
      <c r="B47" s="131" t="s">
        <v>110</v>
      </c>
      <c r="C47" s="121"/>
      <c r="D47" s="122"/>
      <c r="E47" s="123"/>
      <c r="F47" s="129">
        <v>39212.9</v>
      </c>
      <c r="G47" s="123"/>
    </row>
    <row r="48" spans="1:7" ht="15.75" x14ac:dyDescent="0.25">
      <c r="A48" s="112"/>
      <c r="B48" s="131"/>
      <c r="C48" s="121"/>
      <c r="D48" s="122"/>
      <c r="E48" s="123"/>
      <c r="F48" s="124"/>
      <c r="G48" s="123"/>
    </row>
    <row r="49" spans="1:7" ht="18" thickBot="1" x14ac:dyDescent="0.35">
      <c r="A49" s="133" t="s">
        <v>111</v>
      </c>
      <c r="B49" s="115"/>
      <c r="C49" s="116"/>
      <c r="D49" s="117"/>
      <c r="E49" s="118"/>
      <c r="F49" s="119"/>
      <c r="G49" s="134">
        <f>G7-G28</f>
        <v>20345674.359999999</v>
      </c>
    </row>
    <row r="50" spans="1:7" ht="18" thickTop="1" x14ac:dyDescent="0.3">
      <c r="A50" s="107"/>
      <c r="B50" s="115"/>
      <c r="C50" s="110"/>
      <c r="D50" s="111"/>
      <c r="E50" s="112"/>
      <c r="F50" s="113"/>
      <c r="G50" s="107"/>
    </row>
    <row r="51" spans="1:7" ht="17.25" x14ac:dyDescent="0.3">
      <c r="A51" s="107"/>
      <c r="B51" s="115"/>
      <c r="C51" s="110"/>
      <c r="D51" s="111"/>
      <c r="E51" s="112"/>
      <c r="F51" s="113"/>
      <c r="G51" s="135"/>
    </row>
    <row r="52" spans="1:7" ht="17.25" x14ac:dyDescent="0.3">
      <c r="A52" s="107"/>
      <c r="B52" s="115"/>
      <c r="C52" s="136" t="s">
        <v>112</v>
      </c>
      <c r="D52" s="137">
        <v>10641602.24</v>
      </c>
      <c r="E52" s="137"/>
      <c r="F52" s="113"/>
      <c r="G52" s="138"/>
    </row>
    <row r="53" spans="1:7" ht="17.25" x14ac:dyDescent="0.3">
      <c r="A53" s="107"/>
      <c r="B53" s="115"/>
      <c r="C53" s="136" t="s">
        <v>113</v>
      </c>
      <c r="D53" s="137">
        <v>-200000</v>
      </c>
      <c r="E53" s="112"/>
      <c r="F53" s="113"/>
      <c r="G53" s="139"/>
    </row>
    <row r="54" spans="1:7" ht="17.25" x14ac:dyDescent="0.3">
      <c r="A54" s="107"/>
      <c r="B54" s="115"/>
      <c r="C54" s="136" t="s">
        <v>114</v>
      </c>
      <c r="D54" s="140">
        <v>789037.65</v>
      </c>
      <c r="E54" s="112"/>
      <c r="F54" s="113"/>
      <c r="G54" s="139"/>
    </row>
    <row r="55" spans="1:7" ht="17.25" x14ac:dyDescent="0.3">
      <c r="A55" s="107"/>
      <c r="B55" s="115"/>
      <c r="C55" s="110"/>
      <c r="D55" s="141">
        <f>SUM(D52:D54)</f>
        <v>11230639.890000001</v>
      </c>
      <c r="E55" s="112"/>
      <c r="F55" s="113"/>
      <c r="G55" s="107"/>
    </row>
    <row r="56" spans="1:7" ht="15.75" x14ac:dyDescent="0.25">
      <c r="A56" s="142"/>
      <c r="B56" s="143"/>
      <c r="C56" s="144"/>
      <c r="D56" s="145"/>
      <c r="E56" s="146"/>
      <c r="F56" s="147"/>
      <c r="G56" s="142"/>
    </row>
    <row r="57" spans="1:7" ht="15.75" x14ac:dyDescent="0.25">
      <c r="A57" s="142"/>
      <c r="B57" s="143"/>
      <c r="C57" s="144"/>
      <c r="D57" s="145"/>
      <c r="E57" s="146"/>
      <c r="F57" s="147"/>
      <c r="G57" s="142"/>
    </row>
    <row r="58" spans="1:7" ht="15.75" x14ac:dyDescent="0.25">
      <c r="A58" s="142"/>
      <c r="B58" s="143"/>
      <c r="C58" s="144"/>
      <c r="D58" s="145"/>
      <c r="E58" s="146"/>
      <c r="F58" s="147"/>
      <c r="G58" s="142"/>
    </row>
    <row r="59" spans="1:7" ht="15.75" x14ac:dyDescent="0.25">
      <c r="A59" s="142"/>
      <c r="B59" s="143"/>
      <c r="C59" s="144"/>
      <c r="D59" s="145"/>
      <c r="E59" s="146"/>
      <c r="F59" s="147"/>
      <c r="G59" s="142"/>
    </row>
    <row r="60" spans="1:7" ht="15.75" x14ac:dyDescent="0.25">
      <c r="A60" s="142"/>
      <c r="B60" s="143"/>
      <c r="C60" s="144"/>
      <c r="D60" s="145"/>
      <c r="E60" s="146"/>
      <c r="F60" s="147"/>
      <c r="G60" s="142"/>
    </row>
    <row r="61" spans="1:7" ht="15.75" x14ac:dyDescent="0.25">
      <c r="A61" s="142"/>
      <c r="B61" s="143"/>
      <c r="C61" s="144"/>
      <c r="D61" s="145"/>
      <c r="E61" s="146"/>
      <c r="F61" s="147"/>
      <c r="G61" s="142"/>
    </row>
    <row r="62" spans="1:7" ht="15.75" x14ac:dyDescent="0.25">
      <c r="A62" s="142"/>
      <c r="B62" s="143"/>
      <c r="C62" s="144"/>
      <c r="D62" s="145"/>
      <c r="E62" s="146"/>
      <c r="F62" s="147"/>
      <c r="G62" s="142"/>
    </row>
    <row r="63" spans="1:7" ht="15.75" x14ac:dyDescent="0.25">
      <c r="A63" s="142"/>
      <c r="B63" s="143"/>
      <c r="C63" s="144"/>
      <c r="D63" s="145"/>
      <c r="E63" s="146"/>
      <c r="F63" s="147"/>
      <c r="G63" s="142"/>
    </row>
    <row r="64" spans="1:7" ht="15.75" x14ac:dyDescent="0.25">
      <c r="A64" s="142"/>
      <c r="B64" s="143"/>
      <c r="C64" s="148" t="s">
        <v>74</v>
      </c>
      <c r="D64" s="148"/>
      <c r="E64" s="149"/>
      <c r="F64" s="150" t="s">
        <v>76</v>
      </c>
      <c r="G64" s="142"/>
    </row>
    <row r="65" spans="1:7" ht="15.75" x14ac:dyDescent="0.25">
      <c r="A65" s="142"/>
      <c r="B65" s="143"/>
      <c r="C65" s="148" t="s">
        <v>75</v>
      </c>
      <c r="D65" s="148"/>
      <c r="E65" s="149"/>
      <c r="F65" s="150" t="s">
        <v>77</v>
      </c>
      <c r="G65" s="142"/>
    </row>
  </sheetData>
  <mergeCells count="6">
    <mergeCell ref="A1:G1"/>
    <mergeCell ref="A2:G2"/>
    <mergeCell ref="A3:G3"/>
    <mergeCell ref="A4:G4"/>
    <mergeCell ref="C64:D64"/>
    <mergeCell ref="C65:D6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 DE SITUACION</vt:lpstr>
      <vt:lpstr>ESTADO DE RESULTADOS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2018-07-11T21:14:44Z</dcterms:created>
  <dcterms:modified xsi:type="dcterms:W3CDTF">2018-07-11T21:19:27Z</dcterms:modified>
</cp:coreProperties>
</file>