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0.3.10\Finanzas y Presupuesto\ESTADOS FINANCIEROS\"/>
    </mc:Choice>
  </mc:AlternateContent>
  <bookViews>
    <workbookView xWindow="480" yWindow="300" windowWidth="18495" windowHeight="11700"/>
  </bookViews>
  <sheets>
    <sheet name="Balance General INTERNO " sheetId="1" r:id="rId1"/>
    <sheet name="Estado de Resultados INTERNO " sheetId="2" r:id="rId2"/>
  </sheets>
  <calcPr calcId="171027"/>
</workbook>
</file>

<file path=xl/calcChain.xml><?xml version="1.0" encoding="utf-8"?>
<calcChain xmlns="http://schemas.openxmlformats.org/spreadsheetml/2006/main">
  <c r="O62" i="2" l="1"/>
  <c r="O60" i="2"/>
  <c r="O55" i="2"/>
  <c r="O47" i="2"/>
  <c r="O43" i="2"/>
  <c r="O36" i="2"/>
  <c r="O32" i="2"/>
  <c r="O58" i="2" s="1"/>
  <c r="O17" i="2"/>
  <c r="O29" i="2" s="1"/>
  <c r="O12" i="2"/>
  <c r="O7" i="2"/>
  <c r="M25" i="1" l="1"/>
  <c r="M47" i="1" l="1"/>
  <c r="M39" i="1"/>
  <c r="O20" i="1"/>
  <c r="M103" i="1"/>
  <c r="O34" i="1" l="1"/>
  <c r="M89" i="1"/>
  <c r="M81" i="1" l="1"/>
  <c r="O79" i="1" s="1"/>
  <c r="M110" i="1" l="1"/>
  <c r="O101" i="1" s="1"/>
  <c r="O116" i="1" s="1"/>
  <c r="M124" i="1"/>
  <c r="M123" i="1"/>
  <c r="M9" i="1" l="1"/>
  <c r="O122" i="1" l="1"/>
  <c r="O117" i="1"/>
  <c r="O97" i="1"/>
  <c r="M70" i="1"/>
  <c r="M64" i="1"/>
  <c r="O59" i="1"/>
  <c r="M54" i="1"/>
  <c r="O52" i="1" s="1"/>
  <c r="M35" i="1"/>
  <c r="M15" i="1"/>
  <c r="O63" i="1" l="1"/>
  <c r="O100" i="1" s="1"/>
  <c r="O6" i="1"/>
  <c r="O51" i="1" s="1"/>
  <c r="O121" i="1" l="1"/>
</calcChain>
</file>

<file path=xl/sharedStrings.xml><?xml version="1.0" encoding="utf-8"?>
<sst xmlns="http://schemas.openxmlformats.org/spreadsheetml/2006/main" count="184" uniqueCount="160">
  <si>
    <t>SOCIEDAD DE AHORRO Y CRÉDITO CREDICOMER. S.A.</t>
  </si>
  <si>
    <t>(EXPRESADO EN MILES DE DÓLARES DE LOS ESTADOS UNIDOS DE AMÉRICA)</t>
  </si>
  <si>
    <t>ACTIVOS</t>
  </si>
  <si>
    <t>ACTIVOS DE INTERMEDIACIÓN</t>
  </si>
  <si>
    <t>FONDOS DISPONIBLES</t>
  </si>
  <si>
    <t>ADQUICICION TEMPORAL DE DOCUMENTOS</t>
  </si>
  <si>
    <t>INVERSIONES FINANCIERAS</t>
  </si>
  <si>
    <t>TITULOS VALORES NEGOCIABLES</t>
  </si>
  <si>
    <t>TITULOS VALORES NO NEGOCIABLES HASTA MAS DE UN AÑO PLAZO</t>
  </si>
  <si>
    <t>INVERSIONES VENCIDAS</t>
  </si>
  <si>
    <t>PROVISION PARA VALUACION DE INVERSIONES</t>
  </si>
  <si>
    <t>PRESTAMOS</t>
  </si>
  <si>
    <t>PRESTAMOS PACTADOS HASTA UN AÑO PLAZO</t>
  </si>
  <si>
    <t>PRESTAMOS PACTADOS A MAS DE UN AÑO PLAZO</t>
  </si>
  <si>
    <t>PRESTAMOS VENCIDOS</t>
  </si>
  <si>
    <t>PROVISION PARA INCOBRABILIDAD DE PRESTAMOS</t>
  </si>
  <si>
    <t>OTROS ACTIVOS</t>
  </si>
  <si>
    <t>SALDOS ENTRE COMPAÑIAS</t>
  </si>
  <si>
    <t>EXISTENCIAS</t>
  </si>
  <si>
    <t>GASTOS PAGADOS POR ANTICIPADO Y CARGOS DIFERIDOS</t>
  </si>
  <si>
    <t>CUENTAS POR COBRAR</t>
  </si>
  <si>
    <t>SALDOS POR COBRAR</t>
  </si>
  <si>
    <t>COMISIONES Y RECARGOS DE AVALES Y FIANZAS</t>
  </si>
  <si>
    <t>PAGOS POR CUENTA AJENA</t>
  </si>
  <si>
    <t>SERVICIOS BANCARIOS</t>
  </si>
  <si>
    <t>ANTICIPOS</t>
  </si>
  <si>
    <t>OTRAS</t>
  </si>
  <si>
    <t>PROVISION PARA INCOBRABILIDAD DE CUENTAS POR COBRAR</t>
  </si>
  <si>
    <t>DERECHOS Y PARTICIPACIONES</t>
  </si>
  <si>
    <t>ACTIVO FIJO</t>
  </si>
  <si>
    <t>NO DEPRECIABLES</t>
  </si>
  <si>
    <t>TERRENOS</t>
  </si>
  <si>
    <t>CONSTRUCCIONES EN PROCESO</t>
  </si>
  <si>
    <t>MOBILIARIO Y EQUIPO POR UTILIZAR</t>
  </si>
  <si>
    <t>DEPRECIABLES</t>
  </si>
  <si>
    <t>EDIFICACIONES</t>
  </si>
  <si>
    <t>EQUIPO DE COMPUTACION</t>
  </si>
  <si>
    <t>EQUIPO DE OFICINA</t>
  </si>
  <si>
    <t>MOBILIARIO</t>
  </si>
  <si>
    <t>VEHICULOS</t>
  </si>
  <si>
    <t>MAQUINARIA, EQUIPO Y HERRAMIENTAS</t>
  </si>
  <si>
    <t>DEPRECIACION ACUMULADA</t>
  </si>
  <si>
    <t>AMORTIZABLES</t>
  </si>
  <si>
    <t>CONSTRUCCIONES EN LOCALES ARRENDADOS</t>
  </si>
  <si>
    <t>REMODELACIONES Y READECUACIONES EN LOCALES PROPIOS</t>
  </si>
  <si>
    <t>OTROS</t>
  </si>
  <si>
    <t>TOTAL ACTIVOS</t>
  </si>
  <si>
    <t>DERECHOS FUTUROS Y CONTINGENCIAS</t>
  </si>
  <si>
    <t>CARTAS DE CREDITO</t>
  </si>
  <si>
    <t>PROVISION POR PERDIDAS</t>
  </si>
  <si>
    <t>CONTINGENCIAS POR AVALES Y FIANZAS</t>
  </si>
  <si>
    <t>DERECHOS POR OPERACIONES EN MONEDA EXTRANJERA</t>
  </si>
  <si>
    <t>CUENTAS DE ORDEN</t>
  </si>
  <si>
    <t>INFORMACION FINANCIERA</t>
  </si>
  <si>
    <t>EXISTENCIA EN LA BOVEDA</t>
  </si>
  <si>
    <t>PASIVOS</t>
  </si>
  <si>
    <t>PASIVOS DE INTERMEDIACIÓN</t>
  </si>
  <si>
    <t>DEPOSITOS</t>
  </si>
  <si>
    <t>DEPOSITOS EN CUENTA CORRIENTE</t>
  </si>
  <si>
    <t>DEPOSITOS DE AHORRO</t>
  </si>
  <si>
    <t>DEPOSITOS PACTADOS HASTA UN AÑO PLAZO</t>
  </si>
  <si>
    <t>DEPOSITOS PACTADOS A MAS DE UN AÑO PLAZO</t>
  </si>
  <si>
    <t>DEPOSITOS RESTRINGIDOS E INACTIVOS</t>
  </si>
  <si>
    <t>PRESTAMOS PACTADOS A CINCO O MAS AÑOS PLAZO</t>
  </si>
  <si>
    <t>OBLIGACIONES A LA VISTA</t>
  </si>
  <si>
    <t>TITULOS DE EMISION PROPIA</t>
  </si>
  <si>
    <t>DOCUMENTOS TRANSADOS</t>
  </si>
  <si>
    <t>CHEQUES Y OTROS VALORES POR APLICAR</t>
  </si>
  <si>
    <t>OTROS PASIVOS</t>
  </si>
  <si>
    <t>CUENTAS POR PAGAR</t>
  </si>
  <si>
    <t>CHEQUES DE CAJA PARA PROVEEDORES</t>
  </si>
  <si>
    <t>DIVIDENDOS Y PARTICIPACIONES</t>
  </si>
  <si>
    <t>IMPUESTOS SERVICIOS PUBLICOS Y OTRAS OBLIGACIONES</t>
  </si>
  <si>
    <t>IMPUESTO SOBRE LA RENTA</t>
  </si>
  <si>
    <t>PASIVOS TRANSITORIOS</t>
  </si>
  <si>
    <t>RETENCIONES</t>
  </si>
  <si>
    <t>ISSS</t>
  </si>
  <si>
    <t>AFPS</t>
  </si>
  <si>
    <t>BANCOS Y FINANCIERAS</t>
  </si>
  <si>
    <t>OTRAS RETENCIONES</t>
  </si>
  <si>
    <t>PROVISIONES</t>
  </si>
  <si>
    <t>CREDITOS DIFERIDOS</t>
  </si>
  <si>
    <t>OBLIGACIONES CONVERTIBLES EN ACCIONES</t>
  </si>
  <si>
    <t>PRESTAMOS CONVERTIBLES EN ACCIONES</t>
  </si>
  <si>
    <t>DEUDA SUBORDINADA</t>
  </si>
  <si>
    <t>TOTAL PASIVO</t>
  </si>
  <si>
    <t>PATRIMONIO</t>
  </si>
  <si>
    <t>CAPITAL SOCIAL PAGADO</t>
  </si>
  <si>
    <t>RESERVAS DE CAPITAL</t>
  </si>
  <si>
    <t>RESERVA LEGAL</t>
  </si>
  <si>
    <t>RESERVAS ESTATUTARIAS</t>
  </si>
  <si>
    <t>RESERVA VOLUNTARIA</t>
  </si>
  <si>
    <t>RESULTADOS POR APLICAR</t>
  </si>
  <si>
    <t>RESULTADOS DE EJERCICIOS ANTERIORES</t>
  </si>
  <si>
    <t>RESULTADOS DEL PRESENTE EJERCICIO</t>
  </si>
  <si>
    <t>PATRIMONIO RESTRINGIDO</t>
  </si>
  <si>
    <t>UTILIDADES NO DISTRIBUIBLES</t>
  </si>
  <si>
    <t>REVALUACIONES</t>
  </si>
  <si>
    <t>RECUPERACIONES DE ACTIVOS CASTIGADOS</t>
  </si>
  <si>
    <t>DONACIONES</t>
  </si>
  <si>
    <t>TOTAL PATRIMONIO</t>
  </si>
  <si>
    <t>COMPROMISOS FUTUROS Y CONTINGENCIAS</t>
  </si>
  <si>
    <t>OBLIGACIONES POR CARTAS DE CREDITO</t>
  </si>
  <si>
    <t>COMPROMISOS POR OPERACIONES EN MONEDA EXTRANJERA</t>
  </si>
  <si>
    <t>CUENTAS DE ORDEN POR CONTRA</t>
  </si>
  <si>
    <t>INFORMACION FINANCIERA POR CONTRA</t>
  </si>
  <si>
    <t>EXISTENCIAS EN LA BOVEDA POR CONTRA</t>
  </si>
  <si>
    <t>TOTAL PASIVOS MÁS PATRIMONIO</t>
  </si>
  <si>
    <t xml:space="preserve">BIENES RECIBIDOS EN PAGO O ADJUDICADOS </t>
  </si>
  <si>
    <t>TITULOS VALORES CONSERVADOS HASTA EL VENCIMIENTO</t>
  </si>
  <si>
    <t>CONTRIBUCION ESPECIAL</t>
  </si>
  <si>
    <t>BALANCE GENERAL AL 30  DE ABRIL 2018</t>
  </si>
  <si>
    <t xml:space="preserve">      Edwin René López                                                     Efraín  Alexander Meléndez </t>
  </si>
  <si>
    <t xml:space="preserve">      Gerente de Finanzas                                                           Contador General</t>
  </si>
  <si>
    <t>ESTADO DE RESULTADOS  DEL 01 DE ENERO  AL 30 DE ABRIL 2018</t>
  </si>
  <si>
    <t>CUENTAS DE RESULTADOS ACREEDORAS</t>
  </si>
  <si>
    <t>INGRESOS POR OPERACIONES DE INTERMEDIACION</t>
  </si>
  <si>
    <t>CARTERA DE PRESTAMOS</t>
  </si>
  <si>
    <t>CARTERA DE INVERSIONES</t>
  </si>
  <si>
    <t>OPERACIONES TEMPORALES CON DOCUMENTOS</t>
  </si>
  <si>
    <t>INTERESES SOBRE DEPOSITOS</t>
  </si>
  <si>
    <t>INGRESOS DE OTRAS OPERACIONES</t>
  </si>
  <si>
    <t>OPERACIONES EN MONEDA EXTRANJERA</t>
  </si>
  <si>
    <t>AVALES Y FIANZAS</t>
  </si>
  <si>
    <t>SERVICIOS</t>
  </si>
  <si>
    <t>INGRESOS NO OPERACIONALES</t>
  </si>
  <si>
    <t>INGRESOS DE EJERCICIOS ANTERIORES</t>
  </si>
  <si>
    <t>LIBERACION DE RESERVAS DE SANEAMIENTO</t>
  </si>
  <si>
    <t>UTILIDAD EN VENTA DE ACTIVOS</t>
  </si>
  <si>
    <t>BIENES RECIBIDOS EN PAGO</t>
  </si>
  <si>
    <t>INGRESOS POR EXPLOTACION DE ACTIVOS</t>
  </si>
  <si>
    <t>DIVIDENDOS</t>
  </si>
  <si>
    <t>INGRESOS POR DIFERENCIAS TEMPORARIAS DE ISR</t>
  </si>
  <si>
    <t>TOTAL CUENTAS DE RESULTADO ACREEDORAS</t>
  </si>
  <si>
    <t>CUENTAS DE RESULTADO DEUDORAS</t>
  </si>
  <si>
    <t>COSTOS DE OPERACIONES DE INTERMEDIACION</t>
  </si>
  <si>
    <t>CAPTACION DE RECURSOS</t>
  </si>
  <si>
    <t>SANEAMIENTO DE ACTIVOS DE INTERMEDIACION</t>
  </si>
  <si>
    <t>CASTIGOS DE ACTIVOS DE INTERMEDIACION</t>
  </si>
  <si>
    <t>COSTOS DE OTRAS OPERACIONES</t>
  </si>
  <si>
    <t>PRESTACION DE SERVICIOS</t>
  </si>
  <si>
    <t>SANEAMIENTOS</t>
  </si>
  <si>
    <t>CASTIGOS DE CONTINGENCIAS</t>
  </si>
  <si>
    <t>GASTOS DE OPERACION</t>
  </si>
  <si>
    <t>GASTOS DE FUNCIONARIOS Y EMPLEADOS</t>
  </si>
  <si>
    <t>GASTOS GENERALES</t>
  </si>
  <si>
    <t>DEPRECIACIONES Y AMORTIZACIONES</t>
  </si>
  <si>
    <t>GASTOS NO OPERACIONALES</t>
  </si>
  <si>
    <t>GASTOS DE EJERCICIOS ANTERIORES</t>
  </si>
  <si>
    <t>PERDIDA EN VENTA DE ACTIVOS</t>
  </si>
  <si>
    <t xml:space="preserve">CASTIGO DE BIENES RECIBIDOS EN PAGO </t>
  </si>
  <si>
    <t>GASTOS POR DIFERENCIAS TEMPORARIAS DE ISR</t>
  </si>
  <si>
    <t>PERDIDA POR CONTINGENCIAS</t>
  </si>
  <si>
    <t>IMPUESTOS DIRECTOS</t>
  </si>
  <si>
    <t>CONTRIBUCIO ESPECIAL</t>
  </si>
  <si>
    <t>TOTAL CUENTAS DE RESULTADO DEUDORAS</t>
  </si>
  <si>
    <t>UTILIDAD DEL PERIODO</t>
  </si>
  <si>
    <t>UTILIDAD NETA</t>
  </si>
  <si>
    <t xml:space="preserve">     Edwin René López                                                     Efraín  Alexander Meléndez </t>
  </si>
  <si>
    <t xml:space="preserve">     Gerente de Finanzas                                               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</si>
</sst>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7">
    <xf numFmtId="0" fontId="0" fillId="0" borderId="0" xfId="0"/>
    <xf numFmtId="164" fontId="20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64" fontId="20" fillId="0" borderId="0" xfId="1" applyFont="1"/>
    <xf numFmtId="164" fontId="20" fillId="0" borderId="0" xfId="1" applyFont="1" applyBorder="1" applyAlignment="1">
      <alignment wrapText="1"/>
    </xf>
    <xf numFmtId="164" fontId="20" fillId="0" borderId="10" xfId="1" applyFont="1" applyBorder="1" applyAlignment="1">
      <alignment wrapText="1"/>
    </xf>
    <xf numFmtId="164" fontId="21" fillId="0" borderId="0" xfId="1" applyFont="1"/>
    <xf numFmtId="0" fontId="24" fillId="0" borderId="0" xfId="43" applyFont="1" applyAlignment="1">
      <alignment vertical="center"/>
    </xf>
    <xf numFmtId="0" fontId="25" fillId="0" borderId="0" xfId="0" applyFont="1" applyFill="1"/>
    <xf numFmtId="164" fontId="25" fillId="0" borderId="0" xfId="1" applyFont="1" applyFill="1"/>
    <xf numFmtId="0" fontId="20" fillId="0" borderId="12" xfId="0" applyFont="1" applyBorder="1" applyAlignment="1">
      <alignment wrapText="1"/>
    </xf>
    <xf numFmtId="164" fontId="20" fillId="0" borderId="0" xfId="1" applyFont="1" applyBorder="1"/>
    <xf numFmtId="0" fontId="20" fillId="0" borderId="0" xfId="0" applyFont="1" applyBorder="1" applyAlignment="1">
      <alignment wrapText="1"/>
    </xf>
    <xf numFmtId="0" fontId="21" fillId="0" borderId="0" xfId="0" applyFont="1" applyBorder="1"/>
    <xf numFmtId="0" fontId="21" fillId="0" borderId="0" xfId="0" applyFont="1" applyBorder="1" applyAlignment="1">
      <alignment wrapText="1"/>
    </xf>
    <xf numFmtId="164" fontId="20" fillId="33" borderId="0" xfId="1" applyFont="1" applyFill="1" applyBorder="1" applyAlignment="1">
      <alignment wrapText="1"/>
    </xf>
    <xf numFmtId="164" fontId="20" fillId="33" borderId="10" xfId="1" applyFont="1" applyFill="1" applyBorder="1" applyAlignment="1">
      <alignment wrapText="1"/>
    </xf>
    <xf numFmtId="164" fontId="23" fillId="33" borderId="0" xfId="1" applyFont="1" applyFill="1" applyBorder="1" applyAlignment="1">
      <alignment wrapText="1"/>
    </xf>
    <xf numFmtId="164" fontId="20" fillId="33" borderId="0" xfId="1" applyFont="1" applyFill="1" applyBorder="1"/>
    <xf numFmtId="164" fontId="20" fillId="33" borderId="0" xfId="1" applyFont="1" applyFill="1" applyAlignment="1">
      <alignment wrapText="1"/>
    </xf>
    <xf numFmtId="164" fontId="20" fillId="33" borderId="0" xfId="1" applyFont="1" applyFill="1"/>
    <xf numFmtId="164" fontId="23" fillId="33" borderId="11" xfId="1" applyFont="1" applyFill="1" applyBorder="1" applyAlignment="1">
      <alignment wrapText="1"/>
    </xf>
    <xf numFmtId="164" fontId="23" fillId="33" borderId="0" xfId="1" applyFont="1" applyFill="1" applyAlignment="1">
      <alignment wrapText="1"/>
    </xf>
    <xf numFmtId="164" fontId="23" fillId="33" borderId="10" xfId="1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9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Border="1" applyAlignment="1">
      <alignment wrapText="1"/>
    </xf>
    <xf numFmtId="0" fontId="20" fillId="0" borderId="0" xfId="0" applyFont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0" xfId="0" applyFont="1" applyAlignment="1">
      <alignment wrapText="1"/>
    </xf>
    <xf numFmtId="0" fontId="20" fillId="33" borderId="0" xfId="0" applyFont="1" applyFill="1" applyBorder="1" applyAlignment="1">
      <alignment wrapText="1"/>
    </xf>
    <xf numFmtId="0" fontId="20" fillId="33" borderId="0" xfId="0" applyFont="1" applyFill="1" applyBorder="1" applyAlignment="1">
      <alignment horizontal="left" wrapText="1" indent="2"/>
    </xf>
    <xf numFmtId="0" fontId="20" fillId="33" borderId="0" xfId="0" applyFont="1" applyFill="1" applyAlignment="1">
      <alignment wrapText="1"/>
    </xf>
    <xf numFmtId="0" fontId="0" fillId="0" borderId="0" xfId="0" applyAlignment="1">
      <alignment wrapText="1"/>
    </xf>
    <xf numFmtId="164" fontId="0" fillId="0" borderId="0" xfId="1" applyFont="1"/>
    <xf numFmtId="164" fontId="0" fillId="0" borderId="0" xfId="1" applyFont="1" applyAlignment="1">
      <alignment wrapText="1"/>
    </xf>
    <xf numFmtId="0" fontId="16" fillId="0" borderId="0" xfId="0" applyFont="1" applyAlignment="1">
      <alignment vertical="center"/>
    </xf>
    <xf numFmtId="164" fontId="0" fillId="0" borderId="0" xfId="1" applyFont="1" applyAlignment="1"/>
    <xf numFmtId="0" fontId="22" fillId="0" borderId="0" xfId="0" applyFont="1" applyAlignment="1">
      <alignment horizontal="left" wrapText="1"/>
    </xf>
    <xf numFmtId="164" fontId="16" fillId="33" borderId="0" xfId="1" applyFont="1" applyFill="1" applyAlignment="1">
      <alignment wrapText="1"/>
    </xf>
    <xf numFmtId="0" fontId="0" fillId="0" borderId="0" xfId="0" applyAlignment="1">
      <alignment wrapText="1"/>
    </xf>
    <xf numFmtId="164" fontId="0" fillId="33" borderId="0" xfId="1" applyFont="1" applyFill="1"/>
    <xf numFmtId="164" fontId="0" fillId="0" borderId="10" xfId="1" applyFont="1" applyBorder="1" applyAlignment="1">
      <alignment wrapText="1"/>
    </xf>
    <xf numFmtId="164" fontId="0" fillId="0" borderId="0" xfId="1" applyFont="1" applyBorder="1"/>
    <xf numFmtId="0" fontId="0" fillId="0" borderId="0" xfId="0" applyAlignment="1">
      <alignment horizontal="left" wrapText="1" indent="2"/>
    </xf>
    <xf numFmtId="164" fontId="16" fillId="33" borderId="11" xfId="1" applyFont="1" applyFill="1" applyBorder="1" applyAlignment="1">
      <alignment wrapText="1"/>
    </xf>
    <xf numFmtId="164" fontId="0" fillId="0" borderId="0" xfId="1" applyFont="1" applyBorder="1" applyAlignment="1">
      <alignment wrapText="1"/>
    </xf>
    <xf numFmtId="164" fontId="0" fillId="33" borderId="0" xfId="1" applyFont="1" applyFill="1" applyAlignment="1">
      <alignment wrapText="1"/>
    </xf>
    <xf numFmtId="164" fontId="16" fillId="33" borderId="10" xfId="1" applyFont="1" applyFill="1" applyBorder="1" applyAlignment="1">
      <alignment wrapText="1"/>
    </xf>
    <xf numFmtId="164" fontId="0" fillId="0" borderId="10" xfId="1" applyFont="1" applyBorder="1"/>
    <xf numFmtId="164" fontId="26" fillId="0" borderId="13" xfId="1" applyFont="1" applyFill="1" applyBorder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showGridLines="0" tabSelected="1" workbookViewId="0">
      <selection activeCell="S121" sqref="S121"/>
    </sheetView>
  </sheetViews>
  <sheetFormatPr baseColWidth="10" defaultRowHeight="15" x14ac:dyDescent="0.25"/>
  <cols>
    <col min="1" max="1" width="2.42578125" style="3" customWidth="1"/>
    <col min="2" max="2" width="2.140625" style="3" customWidth="1"/>
    <col min="3" max="6" width="11.42578125" style="3"/>
    <col min="7" max="7" width="6.28515625" style="3" customWidth="1"/>
    <col min="8" max="11" width="0" style="3" hidden="1" customWidth="1"/>
    <col min="12" max="12" width="10.42578125" style="9" bestFit="1" customWidth="1"/>
    <col min="13" max="13" width="12.140625" style="9" bestFit="1" customWidth="1"/>
    <col min="14" max="14" width="2.28515625" style="9" customWidth="1"/>
    <col min="15" max="15" width="12.42578125" style="9" customWidth="1"/>
    <col min="16" max="16384" width="11.42578125" style="3"/>
  </cols>
  <sheetData>
    <row r="1" spans="1:20" ht="1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2"/>
      <c r="Q1" s="2"/>
      <c r="R1" s="2"/>
      <c r="S1" s="2"/>
      <c r="T1" s="2"/>
    </row>
    <row r="2" spans="1:20" ht="15" customHeight="1" x14ac:dyDescent="0.25">
      <c r="A2" s="30" t="s">
        <v>111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  <c r="N2" s="1"/>
      <c r="O2" s="1"/>
      <c r="P2" s="2"/>
      <c r="Q2" s="2"/>
      <c r="R2" s="2"/>
      <c r="S2" s="2"/>
      <c r="T2" s="2"/>
    </row>
    <row r="3" spans="1:20" ht="15" customHeigh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"/>
      <c r="N3" s="1"/>
      <c r="O3" s="1"/>
      <c r="P3" s="2"/>
      <c r="Q3" s="2"/>
      <c r="R3" s="2"/>
      <c r="S3" s="2"/>
      <c r="T3" s="2"/>
    </row>
    <row r="4" spans="1:20" ht="6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</row>
    <row r="5" spans="1:20" ht="15" customHeigh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14"/>
      <c r="M5" s="14"/>
      <c r="N5" s="14"/>
      <c r="O5" s="14"/>
      <c r="P5" s="16"/>
    </row>
    <row r="6" spans="1:20" ht="15" customHeight="1" x14ac:dyDescent="0.25">
      <c r="A6" s="32" t="s">
        <v>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7"/>
      <c r="M6" s="18"/>
      <c r="N6" s="18"/>
      <c r="O6" s="20">
        <f>SUM(M7:M20)</f>
        <v>67853.200000000012</v>
      </c>
      <c r="P6" s="16"/>
      <c r="Q6" s="16"/>
    </row>
    <row r="7" spans="1:20" ht="15" customHeight="1" x14ac:dyDescent="0.25">
      <c r="A7" s="27"/>
      <c r="B7" s="28" t="s">
        <v>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18">
        <v>17152.400000000001</v>
      </c>
      <c r="N7" s="18"/>
      <c r="O7" s="21"/>
      <c r="P7" s="16"/>
      <c r="Q7" s="16"/>
    </row>
    <row r="8" spans="1:20" ht="15" hidden="1" customHeight="1" x14ac:dyDescent="0.25">
      <c r="A8" s="27"/>
      <c r="B8" s="28" t="s">
        <v>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18">
        <v>0</v>
      </c>
      <c r="N8" s="18"/>
      <c r="O8" s="21"/>
      <c r="P8" s="16"/>
      <c r="Q8" s="16"/>
    </row>
    <row r="9" spans="1:20" ht="15" customHeight="1" x14ac:dyDescent="0.25">
      <c r="A9" s="27"/>
      <c r="B9" s="28" t="s">
        <v>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18">
        <f>+L10+L11</f>
        <v>5342.7</v>
      </c>
      <c r="N9" s="18"/>
      <c r="O9" s="21"/>
      <c r="P9" s="16"/>
      <c r="Q9" s="16"/>
    </row>
    <row r="10" spans="1:20" ht="15" customHeight="1" x14ac:dyDescent="0.25">
      <c r="A10" s="27"/>
      <c r="B10" s="27"/>
      <c r="C10" s="28" t="s">
        <v>7</v>
      </c>
      <c r="D10" s="28"/>
      <c r="E10" s="28"/>
      <c r="F10" s="28"/>
      <c r="G10" s="28"/>
      <c r="H10" s="28"/>
      <c r="I10" s="28"/>
      <c r="J10" s="28"/>
      <c r="K10" s="28"/>
      <c r="L10" s="7">
        <v>1342.7</v>
      </c>
      <c r="M10" s="21"/>
      <c r="N10" s="21"/>
      <c r="O10" s="21"/>
      <c r="P10" s="16"/>
      <c r="Q10" s="16"/>
    </row>
    <row r="11" spans="1:20" ht="15" customHeight="1" x14ac:dyDescent="0.25">
      <c r="A11" s="27"/>
      <c r="B11" s="27"/>
      <c r="C11" s="28" t="s">
        <v>109</v>
      </c>
      <c r="D11" s="28"/>
      <c r="E11" s="28"/>
      <c r="F11" s="28"/>
      <c r="G11" s="28"/>
      <c r="H11" s="28"/>
      <c r="I11" s="28"/>
      <c r="J11" s="28"/>
      <c r="K11" s="28"/>
      <c r="L11" s="7">
        <v>4000</v>
      </c>
      <c r="M11" s="21"/>
      <c r="N11" s="21"/>
      <c r="O11" s="21"/>
      <c r="P11" s="16"/>
      <c r="Q11" s="16"/>
    </row>
    <row r="12" spans="1:20" ht="15" hidden="1" customHeight="1" x14ac:dyDescent="0.25">
      <c r="A12" s="27"/>
      <c r="B12" s="27"/>
      <c r="C12" s="28" t="s">
        <v>8</v>
      </c>
      <c r="D12" s="28"/>
      <c r="E12" s="28"/>
      <c r="F12" s="28"/>
      <c r="G12" s="28"/>
      <c r="H12" s="28"/>
      <c r="I12" s="28"/>
      <c r="J12" s="28"/>
      <c r="K12" s="28"/>
      <c r="L12" s="7">
        <v>0</v>
      </c>
      <c r="M12" s="21"/>
      <c r="N12" s="21"/>
      <c r="O12" s="21"/>
      <c r="P12" s="16"/>
      <c r="Q12" s="16"/>
    </row>
    <row r="13" spans="1:20" ht="15" hidden="1" customHeight="1" x14ac:dyDescent="0.25">
      <c r="A13" s="27"/>
      <c r="B13" s="27"/>
      <c r="C13" s="28" t="s">
        <v>9</v>
      </c>
      <c r="D13" s="28"/>
      <c r="E13" s="28"/>
      <c r="F13" s="28"/>
      <c r="G13" s="28"/>
      <c r="H13" s="28"/>
      <c r="I13" s="28"/>
      <c r="J13" s="28"/>
      <c r="K13" s="28"/>
      <c r="L13" s="7">
        <v>0</v>
      </c>
      <c r="M13" s="21"/>
      <c r="N13" s="21"/>
      <c r="O13" s="21"/>
      <c r="P13" s="16"/>
      <c r="Q13" s="16"/>
    </row>
    <row r="14" spans="1:20" ht="15" hidden="1" customHeight="1" x14ac:dyDescent="0.25">
      <c r="A14" s="27"/>
      <c r="B14" s="27"/>
      <c r="C14" s="28" t="s">
        <v>10</v>
      </c>
      <c r="D14" s="28"/>
      <c r="E14" s="28"/>
      <c r="F14" s="28"/>
      <c r="G14" s="28"/>
      <c r="H14" s="28"/>
      <c r="I14" s="28"/>
      <c r="J14" s="28"/>
      <c r="K14" s="28"/>
      <c r="L14" s="7">
        <v>0</v>
      </c>
      <c r="M14" s="21"/>
      <c r="N14" s="21"/>
      <c r="O14" s="21"/>
      <c r="P14" s="16"/>
      <c r="Q14" s="16"/>
    </row>
    <row r="15" spans="1:20" ht="15" customHeight="1" x14ac:dyDescent="0.25">
      <c r="A15" s="27"/>
      <c r="B15" s="28" t="s">
        <v>11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9">
        <f>+L16+L17+L18+L19</f>
        <v>45358.100000000006</v>
      </c>
      <c r="N15" s="18"/>
      <c r="O15" s="21"/>
      <c r="P15" s="16"/>
      <c r="Q15" s="16"/>
    </row>
    <row r="16" spans="1:20" ht="15" customHeight="1" x14ac:dyDescent="0.25">
      <c r="A16" s="27"/>
      <c r="B16" s="27"/>
      <c r="C16" s="28" t="s">
        <v>12</v>
      </c>
      <c r="D16" s="28"/>
      <c r="E16" s="28"/>
      <c r="F16" s="28"/>
      <c r="G16" s="28"/>
      <c r="H16" s="28"/>
      <c r="I16" s="28"/>
      <c r="J16" s="28"/>
      <c r="K16" s="28"/>
      <c r="L16" s="7">
        <v>3633.4</v>
      </c>
      <c r="M16" s="21"/>
      <c r="N16" s="21"/>
      <c r="O16" s="21"/>
      <c r="P16" s="16"/>
      <c r="Q16" s="16"/>
    </row>
    <row r="17" spans="1:17" ht="15" customHeight="1" x14ac:dyDescent="0.25">
      <c r="A17" s="27"/>
      <c r="B17" s="27"/>
      <c r="C17" s="28" t="s">
        <v>13</v>
      </c>
      <c r="D17" s="28"/>
      <c r="E17" s="28"/>
      <c r="F17" s="28"/>
      <c r="G17" s="28"/>
      <c r="H17" s="28"/>
      <c r="I17" s="28"/>
      <c r="J17" s="28"/>
      <c r="K17" s="28"/>
      <c r="L17" s="7">
        <v>41828.800000000003</v>
      </c>
      <c r="M17" s="21"/>
      <c r="N17" s="21"/>
      <c r="O17" s="21"/>
      <c r="P17" s="16"/>
      <c r="Q17" s="16"/>
    </row>
    <row r="18" spans="1:17" ht="15" customHeight="1" x14ac:dyDescent="0.25">
      <c r="A18" s="27"/>
      <c r="B18" s="27"/>
      <c r="C18" s="28" t="s">
        <v>14</v>
      </c>
      <c r="D18" s="28"/>
      <c r="E18" s="28"/>
      <c r="F18" s="28"/>
      <c r="G18" s="28"/>
      <c r="H18" s="28"/>
      <c r="I18" s="28"/>
      <c r="J18" s="28"/>
      <c r="K18" s="28"/>
      <c r="L18" s="7">
        <v>2156.8000000000002</v>
      </c>
      <c r="M18" s="21"/>
      <c r="N18" s="21"/>
      <c r="O18" s="21"/>
      <c r="P18" s="16"/>
      <c r="Q18" s="16"/>
    </row>
    <row r="19" spans="1:17" ht="15" customHeight="1" x14ac:dyDescent="0.25">
      <c r="A19" s="27"/>
      <c r="B19" s="27"/>
      <c r="C19" s="28" t="s">
        <v>15</v>
      </c>
      <c r="D19" s="28"/>
      <c r="E19" s="28"/>
      <c r="F19" s="28"/>
      <c r="G19" s="28"/>
      <c r="H19" s="28"/>
      <c r="I19" s="28"/>
      <c r="J19" s="28"/>
      <c r="K19" s="28"/>
      <c r="L19" s="7">
        <v>-2260.9</v>
      </c>
      <c r="M19" s="21"/>
      <c r="N19" s="21"/>
      <c r="O19" s="21"/>
      <c r="P19" s="16"/>
      <c r="Q19" s="16"/>
    </row>
    <row r="20" spans="1:17" ht="15" customHeight="1" x14ac:dyDescent="0.25">
      <c r="A20" s="32" t="s">
        <v>16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7"/>
      <c r="M20" s="18"/>
      <c r="N20" s="18"/>
      <c r="O20" s="20">
        <f>SUM(M21:M34)</f>
        <v>1455.1</v>
      </c>
      <c r="P20" s="17"/>
      <c r="Q20" s="16"/>
    </row>
    <row r="21" spans="1:17" ht="15" hidden="1" customHeight="1" x14ac:dyDescent="0.25">
      <c r="A21" s="27"/>
      <c r="B21" s="28" t="s">
        <v>17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8">
        <v>0</v>
      </c>
      <c r="N21" s="18"/>
      <c r="O21" s="21"/>
      <c r="P21" s="16"/>
      <c r="Q21" s="16"/>
    </row>
    <row r="22" spans="1:17" ht="15" customHeight="1" x14ac:dyDescent="0.25">
      <c r="A22" s="27"/>
      <c r="B22" s="28" t="s">
        <v>108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8">
        <v>516.29999999999995</v>
      </c>
      <c r="N22" s="18"/>
      <c r="O22" s="21"/>
      <c r="P22" s="16"/>
      <c r="Q22" s="16"/>
    </row>
    <row r="23" spans="1:17" ht="15" customHeight="1" x14ac:dyDescent="0.25">
      <c r="A23" s="27"/>
      <c r="B23" s="28" t="s">
        <v>18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8">
        <v>18.5</v>
      </c>
      <c r="N23" s="18"/>
      <c r="O23" s="21"/>
      <c r="P23" s="16"/>
      <c r="Q23" s="16"/>
    </row>
    <row r="24" spans="1:17" ht="15" customHeight="1" x14ac:dyDescent="0.25">
      <c r="A24" s="27"/>
      <c r="B24" s="28" t="s">
        <v>19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18">
        <v>655.9</v>
      </c>
      <c r="N24" s="18"/>
      <c r="O24" s="21"/>
      <c r="P24" s="16"/>
      <c r="Q24" s="16"/>
    </row>
    <row r="25" spans="1:17" ht="15" customHeight="1" x14ac:dyDescent="0.25">
      <c r="A25" s="27"/>
      <c r="B25" s="28" t="s">
        <v>20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8">
        <f>SUM(L28:L31)</f>
        <v>316</v>
      </c>
      <c r="N25" s="18"/>
      <c r="O25" s="21"/>
      <c r="P25" s="16"/>
      <c r="Q25" s="16"/>
    </row>
    <row r="26" spans="1:17" ht="15" hidden="1" customHeight="1" x14ac:dyDescent="0.25">
      <c r="A26" s="27"/>
      <c r="B26" s="27"/>
      <c r="C26" s="28" t="s">
        <v>21</v>
      </c>
      <c r="D26" s="28"/>
      <c r="E26" s="28"/>
      <c r="F26" s="28"/>
      <c r="G26" s="28"/>
      <c r="H26" s="28"/>
      <c r="I26" s="28"/>
      <c r="J26" s="28"/>
      <c r="K26" s="28"/>
      <c r="L26" s="7">
        <v>0</v>
      </c>
      <c r="M26" s="21"/>
      <c r="N26" s="21"/>
      <c r="O26" s="21"/>
      <c r="P26" s="16"/>
      <c r="Q26" s="16"/>
    </row>
    <row r="27" spans="1:17" ht="15" hidden="1" customHeight="1" x14ac:dyDescent="0.25">
      <c r="A27" s="27"/>
      <c r="B27" s="27"/>
      <c r="C27" s="28" t="s">
        <v>22</v>
      </c>
      <c r="D27" s="28"/>
      <c r="E27" s="28"/>
      <c r="F27" s="28"/>
      <c r="G27" s="28"/>
      <c r="H27" s="28"/>
      <c r="I27" s="28"/>
      <c r="J27" s="28"/>
      <c r="K27" s="28"/>
      <c r="L27" s="7">
        <v>0</v>
      </c>
      <c r="M27" s="21"/>
      <c r="N27" s="21"/>
      <c r="O27" s="21"/>
      <c r="P27" s="16"/>
      <c r="Q27" s="16"/>
    </row>
    <row r="28" spans="1:17" ht="15" customHeight="1" x14ac:dyDescent="0.25">
      <c r="A28" s="27"/>
      <c r="B28" s="27"/>
      <c r="C28" s="28" t="s">
        <v>23</v>
      </c>
      <c r="D28" s="28"/>
      <c r="E28" s="28"/>
      <c r="F28" s="28"/>
      <c r="G28" s="28"/>
      <c r="H28" s="28"/>
      <c r="I28" s="28"/>
      <c r="J28" s="28"/>
      <c r="K28" s="28"/>
      <c r="L28" s="7">
        <v>37.5</v>
      </c>
      <c r="M28" s="21"/>
      <c r="N28" s="21"/>
      <c r="O28" s="21"/>
      <c r="P28" s="16"/>
      <c r="Q28" s="16"/>
    </row>
    <row r="29" spans="1:17" ht="15" customHeight="1" x14ac:dyDescent="0.25">
      <c r="A29" s="27"/>
      <c r="B29" s="27"/>
      <c r="C29" s="28" t="s">
        <v>24</v>
      </c>
      <c r="D29" s="28"/>
      <c r="E29" s="28"/>
      <c r="F29" s="28"/>
      <c r="G29" s="28"/>
      <c r="H29" s="28"/>
      <c r="I29" s="28"/>
      <c r="J29" s="28"/>
      <c r="K29" s="28"/>
      <c r="L29" s="7">
        <v>70.3</v>
      </c>
      <c r="M29" s="21"/>
      <c r="N29" s="21"/>
      <c r="O29" s="21"/>
      <c r="P29" s="16"/>
      <c r="Q29" s="16"/>
    </row>
    <row r="30" spans="1:17" ht="15" customHeight="1" x14ac:dyDescent="0.25">
      <c r="A30" s="27"/>
      <c r="B30" s="27"/>
      <c r="C30" s="28" t="s">
        <v>25</v>
      </c>
      <c r="D30" s="28"/>
      <c r="E30" s="28"/>
      <c r="F30" s="28"/>
      <c r="G30" s="28"/>
      <c r="H30" s="28"/>
      <c r="I30" s="28"/>
      <c r="J30" s="28"/>
      <c r="K30" s="28"/>
      <c r="L30" s="7">
        <v>1.3</v>
      </c>
      <c r="M30" s="21"/>
      <c r="N30" s="21"/>
      <c r="O30" s="21"/>
      <c r="P30" s="16"/>
      <c r="Q30" s="16"/>
    </row>
    <row r="31" spans="1:17" ht="15" customHeight="1" x14ac:dyDescent="0.25">
      <c r="A31" s="27"/>
      <c r="B31" s="27"/>
      <c r="C31" s="28" t="s">
        <v>26</v>
      </c>
      <c r="D31" s="28"/>
      <c r="E31" s="28"/>
      <c r="F31" s="28"/>
      <c r="G31" s="28"/>
      <c r="H31" s="28"/>
      <c r="I31" s="28"/>
      <c r="J31" s="28"/>
      <c r="K31" s="28"/>
      <c r="L31" s="7">
        <v>206.9</v>
      </c>
      <c r="M31" s="21"/>
      <c r="N31" s="21"/>
      <c r="O31" s="21"/>
      <c r="P31" s="16"/>
      <c r="Q31" s="16"/>
    </row>
    <row r="32" spans="1:17" ht="15" customHeight="1" x14ac:dyDescent="0.25">
      <c r="A32" s="15"/>
      <c r="B32" s="28" t="s">
        <v>27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18">
        <v>-51.6</v>
      </c>
      <c r="N32" s="18"/>
      <c r="O32" s="21"/>
      <c r="P32" s="16"/>
      <c r="Q32" s="16"/>
    </row>
    <row r="33" spans="1:17" ht="15" hidden="1" customHeight="1" x14ac:dyDescent="0.25">
      <c r="A33" s="4"/>
      <c r="B33" s="33" t="s">
        <v>28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22">
        <v>0</v>
      </c>
      <c r="N33" s="22"/>
      <c r="O33" s="23"/>
    </row>
    <row r="34" spans="1:17" ht="21" customHeight="1" x14ac:dyDescent="0.25">
      <c r="A34" s="32" t="s">
        <v>29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7"/>
      <c r="M34" s="18"/>
      <c r="N34" s="18"/>
      <c r="O34" s="20">
        <f>SUM(M35:M51)</f>
        <v>343.89999999999986</v>
      </c>
      <c r="P34" s="17"/>
      <c r="Q34" s="16"/>
    </row>
    <row r="35" spans="1:17" ht="15" hidden="1" customHeight="1" x14ac:dyDescent="0.25">
      <c r="A35" s="27"/>
      <c r="B35" s="28" t="s">
        <v>30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18">
        <f>+L36+L37+L38</f>
        <v>0</v>
      </c>
      <c r="N35" s="18"/>
      <c r="O35" s="21"/>
      <c r="P35" s="16"/>
      <c r="Q35" s="16"/>
    </row>
    <row r="36" spans="1:17" ht="15" hidden="1" customHeight="1" x14ac:dyDescent="0.25">
      <c r="A36" s="27"/>
      <c r="B36" s="27"/>
      <c r="C36" s="28" t="s">
        <v>31</v>
      </c>
      <c r="D36" s="28"/>
      <c r="E36" s="28"/>
      <c r="F36" s="28"/>
      <c r="G36" s="28"/>
      <c r="H36" s="28"/>
      <c r="I36" s="28"/>
      <c r="J36" s="28"/>
      <c r="K36" s="28"/>
      <c r="L36" s="7">
        <v>0</v>
      </c>
      <c r="M36" s="21"/>
      <c r="N36" s="21"/>
      <c r="O36" s="21"/>
      <c r="P36" s="16"/>
      <c r="Q36" s="16"/>
    </row>
    <row r="37" spans="1:17" ht="15" hidden="1" customHeight="1" x14ac:dyDescent="0.25">
      <c r="A37" s="27"/>
      <c r="B37" s="27"/>
      <c r="C37" s="28" t="s">
        <v>32</v>
      </c>
      <c r="D37" s="28"/>
      <c r="E37" s="28"/>
      <c r="F37" s="28"/>
      <c r="G37" s="28"/>
      <c r="H37" s="28"/>
      <c r="I37" s="28"/>
      <c r="J37" s="28"/>
      <c r="K37" s="28"/>
      <c r="L37" s="7">
        <v>0</v>
      </c>
      <c r="M37" s="21"/>
      <c r="N37" s="21"/>
      <c r="O37" s="21"/>
      <c r="P37" s="16"/>
      <c r="Q37" s="16"/>
    </row>
    <row r="38" spans="1:17" ht="15" hidden="1" customHeight="1" x14ac:dyDescent="0.25">
      <c r="A38" s="27"/>
      <c r="B38" s="27"/>
      <c r="C38" s="28" t="s">
        <v>33</v>
      </c>
      <c r="D38" s="28"/>
      <c r="E38" s="28"/>
      <c r="F38" s="28"/>
      <c r="G38" s="28"/>
      <c r="H38" s="28"/>
      <c r="I38" s="28"/>
      <c r="J38" s="28"/>
      <c r="K38" s="28"/>
      <c r="L38" s="7">
        <v>0</v>
      </c>
      <c r="M38" s="21"/>
      <c r="N38" s="21"/>
      <c r="O38" s="21"/>
      <c r="P38" s="16"/>
      <c r="Q38" s="16"/>
    </row>
    <row r="39" spans="1:17" ht="15" customHeight="1" x14ac:dyDescent="0.25">
      <c r="A39" s="27"/>
      <c r="B39" s="28" t="s">
        <v>34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18">
        <f>+L40+L41+L42+L43+L44+L45+L46</f>
        <v>281.89999999999986</v>
      </c>
      <c r="N39" s="18"/>
      <c r="O39" s="21"/>
      <c r="P39" s="16"/>
      <c r="Q39" s="16"/>
    </row>
    <row r="40" spans="1:17" ht="15" hidden="1" customHeight="1" x14ac:dyDescent="0.25">
      <c r="A40" s="27"/>
      <c r="B40" s="27"/>
      <c r="C40" s="28" t="s">
        <v>35</v>
      </c>
      <c r="D40" s="28"/>
      <c r="E40" s="28"/>
      <c r="F40" s="28"/>
      <c r="G40" s="28"/>
      <c r="H40" s="28"/>
      <c r="I40" s="28"/>
      <c r="J40" s="28"/>
      <c r="K40" s="28"/>
      <c r="L40" s="7">
        <v>0</v>
      </c>
      <c r="M40" s="21"/>
      <c r="N40" s="21"/>
      <c r="O40" s="21"/>
      <c r="P40" s="16"/>
      <c r="Q40" s="16"/>
    </row>
    <row r="41" spans="1:17" ht="15" customHeight="1" x14ac:dyDescent="0.25">
      <c r="A41" s="27"/>
      <c r="B41" s="27"/>
      <c r="C41" s="28" t="s">
        <v>36</v>
      </c>
      <c r="D41" s="28"/>
      <c r="E41" s="28"/>
      <c r="F41" s="28"/>
      <c r="G41" s="28"/>
      <c r="H41" s="28"/>
      <c r="I41" s="28"/>
      <c r="J41" s="28"/>
      <c r="K41" s="28"/>
      <c r="L41" s="7">
        <v>1162.0999999999999</v>
      </c>
      <c r="M41" s="21"/>
      <c r="N41" s="21"/>
      <c r="O41" s="21"/>
      <c r="P41" s="16"/>
      <c r="Q41" s="16"/>
    </row>
    <row r="42" spans="1:17" ht="15" customHeight="1" x14ac:dyDescent="0.25">
      <c r="A42" s="27"/>
      <c r="B42" s="27"/>
      <c r="C42" s="28" t="s">
        <v>37</v>
      </c>
      <c r="D42" s="28"/>
      <c r="E42" s="28"/>
      <c r="F42" s="28"/>
      <c r="G42" s="28"/>
      <c r="H42" s="28"/>
      <c r="I42" s="28"/>
      <c r="J42" s="28"/>
      <c r="K42" s="28"/>
      <c r="L42" s="7">
        <v>197.8</v>
      </c>
      <c r="M42" s="21"/>
      <c r="N42" s="21"/>
      <c r="O42" s="21"/>
      <c r="P42" s="16"/>
      <c r="Q42" s="16"/>
    </row>
    <row r="43" spans="1:17" ht="15" customHeight="1" x14ac:dyDescent="0.25">
      <c r="A43" s="27"/>
      <c r="B43" s="27"/>
      <c r="C43" s="28" t="s">
        <v>38</v>
      </c>
      <c r="D43" s="28"/>
      <c r="E43" s="28"/>
      <c r="F43" s="28"/>
      <c r="G43" s="28"/>
      <c r="H43" s="28"/>
      <c r="I43" s="28"/>
      <c r="J43" s="28"/>
      <c r="K43" s="28"/>
      <c r="L43" s="7">
        <v>312.7</v>
      </c>
      <c r="M43" s="21"/>
      <c r="N43" s="21"/>
      <c r="O43" s="21"/>
      <c r="P43" s="16"/>
      <c r="Q43" s="16"/>
    </row>
    <row r="44" spans="1:17" ht="15" customHeight="1" x14ac:dyDescent="0.25">
      <c r="A44" s="27"/>
      <c r="B44" s="27"/>
      <c r="C44" s="28" t="s">
        <v>39</v>
      </c>
      <c r="D44" s="28"/>
      <c r="E44" s="28"/>
      <c r="F44" s="28"/>
      <c r="G44" s="28"/>
      <c r="H44" s="28"/>
      <c r="I44" s="28"/>
      <c r="J44" s="28"/>
      <c r="K44" s="28"/>
      <c r="L44" s="7">
        <v>47.1</v>
      </c>
      <c r="M44" s="21"/>
      <c r="N44" s="21"/>
      <c r="O44" s="21"/>
      <c r="P44" s="16"/>
      <c r="Q44" s="16"/>
    </row>
    <row r="45" spans="1:17" ht="15" customHeight="1" x14ac:dyDescent="0.25">
      <c r="A45" s="27"/>
      <c r="B45" s="27"/>
      <c r="C45" s="28" t="s">
        <v>40</v>
      </c>
      <c r="D45" s="28"/>
      <c r="E45" s="28"/>
      <c r="F45" s="28"/>
      <c r="G45" s="28"/>
      <c r="H45" s="28"/>
      <c r="I45" s="28"/>
      <c r="J45" s="28"/>
      <c r="K45" s="28"/>
      <c r="L45" s="7">
        <v>2.5</v>
      </c>
      <c r="M45" s="21"/>
      <c r="N45" s="21"/>
      <c r="O45" s="21"/>
      <c r="P45" s="16"/>
      <c r="Q45" s="16"/>
    </row>
    <row r="46" spans="1:17" ht="15" customHeight="1" x14ac:dyDescent="0.25">
      <c r="A46" s="27"/>
      <c r="B46" s="27"/>
      <c r="C46" s="28" t="s">
        <v>41</v>
      </c>
      <c r="D46" s="28"/>
      <c r="E46" s="28"/>
      <c r="F46" s="28"/>
      <c r="G46" s="28"/>
      <c r="H46" s="28"/>
      <c r="I46" s="28"/>
      <c r="J46" s="28"/>
      <c r="K46" s="28"/>
      <c r="L46" s="7">
        <v>-1440.3</v>
      </c>
      <c r="M46" s="21"/>
      <c r="N46" s="21"/>
      <c r="O46" s="21"/>
      <c r="P46" s="16"/>
      <c r="Q46" s="16"/>
    </row>
    <row r="47" spans="1:17" ht="15" customHeight="1" x14ac:dyDescent="0.25">
      <c r="A47" s="27"/>
      <c r="B47" s="28" t="s">
        <v>42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18">
        <f>+L48+L49+L50</f>
        <v>62</v>
      </c>
      <c r="N47" s="18"/>
      <c r="O47" s="21"/>
      <c r="P47" s="16"/>
      <c r="Q47" s="16"/>
    </row>
    <row r="48" spans="1:17" ht="15" customHeight="1" x14ac:dyDescent="0.25">
      <c r="A48" s="15"/>
      <c r="B48" s="15"/>
      <c r="C48" s="28" t="s">
        <v>43</v>
      </c>
      <c r="D48" s="28"/>
      <c r="E48" s="28"/>
      <c r="F48" s="28"/>
      <c r="G48" s="28"/>
      <c r="H48" s="28"/>
      <c r="I48" s="28"/>
      <c r="J48" s="28"/>
      <c r="K48" s="28"/>
      <c r="L48" s="7">
        <v>62</v>
      </c>
      <c r="M48" s="21"/>
      <c r="N48" s="21"/>
      <c r="O48" s="21"/>
      <c r="P48" s="16"/>
    </row>
    <row r="49" spans="1:17" ht="15" hidden="1" customHeight="1" x14ac:dyDescent="0.25">
      <c r="A49" s="4"/>
      <c r="B49" s="4"/>
      <c r="C49" s="33" t="s">
        <v>44</v>
      </c>
      <c r="D49" s="33"/>
      <c r="E49" s="33"/>
      <c r="F49" s="33"/>
      <c r="G49" s="33"/>
      <c r="H49" s="33"/>
      <c r="I49" s="33"/>
      <c r="J49" s="33"/>
      <c r="K49" s="33"/>
      <c r="L49" s="1">
        <v>0</v>
      </c>
      <c r="M49" s="23"/>
      <c r="N49" s="23"/>
      <c r="O49" s="23"/>
    </row>
    <row r="50" spans="1:17" ht="15" hidden="1" customHeight="1" x14ac:dyDescent="0.25">
      <c r="A50" s="4"/>
      <c r="B50" s="4"/>
      <c r="C50" s="33" t="s">
        <v>45</v>
      </c>
      <c r="D50" s="33"/>
      <c r="E50" s="33"/>
      <c r="F50" s="33"/>
      <c r="G50" s="33"/>
      <c r="H50" s="33"/>
      <c r="I50" s="33"/>
      <c r="J50" s="33"/>
      <c r="K50" s="33"/>
      <c r="L50" s="1">
        <v>0</v>
      </c>
      <c r="M50" s="23"/>
      <c r="N50" s="23"/>
      <c r="O50" s="23"/>
    </row>
    <row r="51" spans="1:17" ht="15" customHeight="1" thickBot="1" x14ac:dyDescent="0.3">
      <c r="A51" s="32" t="s">
        <v>46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7"/>
      <c r="M51" s="18"/>
      <c r="N51" s="18"/>
      <c r="O51" s="24">
        <f>SUM(O6+O20+O34)</f>
        <v>69652.200000000012</v>
      </c>
      <c r="P51" s="16"/>
      <c r="Q51" s="16"/>
    </row>
    <row r="52" spans="1:17" ht="15" hidden="1" customHeight="1" x14ac:dyDescent="0.25">
      <c r="A52" s="34" t="s">
        <v>47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7"/>
      <c r="M52" s="18"/>
      <c r="N52" s="18"/>
      <c r="O52" s="20">
        <f>SUM(M53:M59)</f>
        <v>0</v>
      </c>
      <c r="P52" s="17"/>
      <c r="Q52" s="16"/>
    </row>
    <row r="53" spans="1:17" ht="15" hidden="1" customHeight="1" x14ac:dyDescent="0.25">
      <c r="A53" s="13"/>
      <c r="B53" s="28" t="s">
        <v>48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18">
        <v>0</v>
      </c>
      <c r="N53" s="18"/>
      <c r="O53" s="21"/>
      <c r="P53" s="16"/>
      <c r="Q53" s="16"/>
    </row>
    <row r="54" spans="1:17" ht="15" hidden="1" customHeight="1" x14ac:dyDescent="0.25">
      <c r="A54" s="13"/>
      <c r="B54" s="28" t="s">
        <v>49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8">
        <f>+L55</f>
        <v>0</v>
      </c>
      <c r="N54" s="18"/>
      <c r="O54" s="21"/>
      <c r="P54" s="16"/>
      <c r="Q54" s="16"/>
    </row>
    <row r="55" spans="1:17" ht="15" hidden="1" customHeight="1" x14ac:dyDescent="0.25">
      <c r="A55" s="13"/>
      <c r="B55" s="28" t="s">
        <v>50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18">
        <v>0</v>
      </c>
      <c r="N55" s="18"/>
      <c r="O55" s="21"/>
      <c r="P55" s="16"/>
      <c r="Q55" s="16"/>
    </row>
    <row r="56" spans="1:17" ht="15" hidden="1" customHeight="1" x14ac:dyDescent="0.25">
      <c r="A56" s="13"/>
      <c r="B56" s="28" t="s">
        <v>49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18">
        <v>0</v>
      </c>
      <c r="N56" s="18"/>
      <c r="O56" s="21"/>
      <c r="P56" s="16"/>
      <c r="Q56" s="16"/>
    </row>
    <row r="57" spans="1:17" ht="15" hidden="1" customHeight="1" x14ac:dyDescent="0.25">
      <c r="A57" s="13"/>
      <c r="B57" s="28" t="s">
        <v>51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18">
        <v>0</v>
      </c>
      <c r="N57" s="18"/>
      <c r="O57" s="21"/>
      <c r="P57" s="16"/>
      <c r="Q57" s="16"/>
    </row>
    <row r="58" spans="1:17" ht="15" hidden="1" customHeight="1" x14ac:dyDescent="0.25">
      <c r="A58" s="13"/>
      <c r="B58" s="28" t="s">
        <v>49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18">
        <v>0</v>
      </c>
      <c r="N58" s="18"/>
      <c r="O58" s="21"/>
      <c r="P58" s="16"/>
      <c r="Q58" s="16"/>
    </row>
    <row r="59" spans="1:17" ht="20.25" customHeight="1" thickTop="1" x14ac:dyDescent="0.25">
      <c r="A59" s="32" t="s">
        <v>52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7"/>
      <c r="M59" s="18"/>
      <c r="N59" s="18"/>
      <c r="O59" s="20">
        <f>SUM(M60:M62)</f>
        <v>10918.4</v>
      </c>
      <c r="P59" s="17"/>
      <c r="Q59" s="16"/>
    </row>
    <row r="60" spans="1:17" ht="15" customHeight="1" x14ac:dyDescent="0.25">
      <c r="A60" s="27"/>
      <c r="B60" s="28" t="s">
        <v>53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>
        <v>439.5</v>
      </c>
      <c r="N60" s="18"/>
      <c r="O60" s="21"/>
      <c r="P60" s="16"/>
      <c r="Q60" s="16"/>
    </row>
    <row r="61" spans="1:17" ht="15" customHeight="1" x14ac:dyDescent="0.25">
      <c r="A61" s="27"/>
      <c r="B61" s="28" t="s">
        <v>54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19">
        <v>10478.9</v>
      </c>
      <c r="N61" s="18"/>
      <c r="O61" s="21"/>
      <c r="P61" s="16"/>
      <c r="Q61" s="16"/>
    </row>
    <row r="62" spans="1:17" ht="15" customHeight="1" x14ac:dyDescent="0.25">
      <c r="A62" s="32" t="s">
        <v>55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14"/>
      <c r="M62" s="21"/>
      <c r="N62" s="21"/>
      <c r="O62" s="21"/>
      <c r="P62" s="16"/>
      <c r="Q62" s="16"/>
    </row>
    <row r="63" spans="1:17" ht="18" customHeight="1" x14ac:dyDescent="0.25">
      <c r="A63" s="32" t="s">
        <v>56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7"/>
      <c r="M63" s="18"/>
      <c r="N63" s="18"/>
      <c r="O63" s="20">
        <f>SUM(M64:M79)</f>
        <v>53090.80000000001</v>
      </c>
      <c r="P63" s="17"/>
      <c r="Q63" s="16"/>
    </row>
    <row r="64" spans="1:17" ht="15" customHeight="1" x14ac:dyDescent="0.25">
      <c r="A64" s="27"/>
      <c r="B64" s="28" t="s">
        <v>57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18">
        <f>+L65+L66+L67+L68+L69</f>
        <v>52282.000000000007</v>
      </c>
      <c r="N64" s="18"/>
      <c r="O64" s="21"/>
      <c r="P64" s="16"/>
      <c r="Q64" s="16"/>
    </row>
    <row r="65" spans="1:17" ht="15" customHeight="1" x14ac:dyDescent="0.25">
      <c r="A65" s="27"/>
      <c r="B65" s="27"/>
      <c r="C65" s="28" t="s">
        <v>58</v>
      </c>
      <c r="D65" s="28"/>
      <c r="E65" s="28"/>
      <c r="F65" s="28"/>
      <c r="G65" s="28"/>
      <c r="H65" s="28"/>
      <c r="I65" s="28"/>
      <c r="J65" s="28"/>
      <c r="K65" s="28"/>
      <c r="L65" s="7">
        <v>1241.9000000000001</v>
      </c>
      <c r="M65" s="21"/>
      <c r="N65" s="21"/>
      <c r="O65" s="21"/>
      <c r="P65" s="16"/>
      <c r="Q65" s="16"/>
    </row>
    <row r="66" spans="1:17" ht="15" customHeight="1" x14ac:dyDescent="0.25">
      <c r="A66" s="27"/>
      <c r="B66" s="27"/>
      <c r="C66" s="28" t="s">
        <v>59</v>
      </c>
      <c r="D66" s="28"/>
      <c r="E66" s="28"/>
      <c r="F66" s="28"/>
      <c r="G66" s="28"/>
      <c r="H66" s="28"/>
      <c r="I66" s="28"/>
      <c r="J66" s="28"/>
      <c r="K66" s="28"/>
      <c r="L66" s="7">
        <v>3871.4</v>
      </c>
      <c r="M66" s="21"/>
      <c r="N66" s="21"/>
      <c r="O66" s="21"/>
      <c r="P66" s="16"/>
      <c r="Q66" s="16"/>
    </row>
    <row r="67" spans="1:17" ht="15" customHeight="1" x14ac:dyDescent="0.25">
      <c r="A67" s="27"/>
      <c r="B67" s="27"/>
      <c r="C67" s="28" t="s">
        <v>60</v>
      </c>
      <c r="D67" s="28"/>
      <c r="E67" s="28"/>
      <c r="F67" s="28"/>
      <c r="G67" s="28"/>
      <c r="H67" s="28"/>
      <c r="I67" s="28"/>
      <c r="J67" s="28"/>
      <c r="K67" s="28"/>
      <c r="L67" s="7">
        <v>35797</v>
      </c>
      <c r="M67" s="21"/>
      <c r="N67" s="21"/>
      <c r="O67" s="21"/>
      <c r="P67" s="16"/>
      <c r="Q67" s="16"/>
    </row>
    <row r="68" spans="1:17" ht="15" customHeight="1" x14ac:dyDescent="0.25">
      <c r="A68" s="27"/>
      <c r="B68" s="27"/>
      <c r="C68" s="28" t="s">
        <v>61</v>
      </c>
      <c r="D68" s="28"/>
      <c r="E68" s="28"/>
      <c r="F68" s="28"/>
      <c r="G68" s="28"/>
      <c r="H68" s="28"/>
      <c r="I68" s="28"/>
      <c r="J68" s="28"/>
      <c r="K68" s="28"/>
      <c r="L68" s="7">
        <v>10367.799999999999</v>
      </c>
      <c r="M68" s="21"/>
      <c r="N68" s="21"/>
      <c r="O68" s="21"/>
      <c r="P68" s="16"/>
      <c r="Q68" s="16"/>
    </row>
    <row r="69" spans="1:17" ht="15" customHeight="1" x14ac:dyDescent="0.25">
      <c r="A69" s="27"/>
      <c r="B69" s="27"/>
      <c r="C69" s="28" t="s">
        <v>62</v>
      </c>
      <c r="D69" s="28"/>
      <c r="E69" s="28"/>
      <c r="F69" s="28"/>
      <c r="G69" s="28"/>
      <c r="H69" s="28"/>
      <c r="I69" s="28"/>
      <c r="J69" s="28"/>
      <c r="K69" s="28"/>
      <c r="L69" s="7">
        <v>1003.9</v>
      </c>
      <c r="M69" s="21"/>
      <c r="N69" s="21"/>
      <c r="O69" s="21"/>
      <c r="P69" s="16"/>
      <c r="Q69" s="16"/>
    </row>
    <row r="70" spans="1:17" ht="15" customHeight="1" x14ac:dyDescent="0.25">
      <c r="A70" s="27"/>
      <c r="B70" s="28" t="s">
        <v>11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18">
        <f>+L71+L72+L73</f>
        <v>210</v>
      </c>
      <c r="N70" s="18"/>
      <c r="O70" s="21"/>
      <c r="P70" s="16"/>
      <c r="Q70" s="16"/>
    </row>
    <row r="71" spans="1:17" ht="15" hidden="1" customHeight="1" x14ac:dyDescent="0.25">
      <c r="A71" s="27"/>
      <c r="B71" s="27"/>
      <c r="C71" s="28" t="s">
        <v>12</v>
      </c>
      <c r="D71" s="28"/>
      <c r="E71" s="28"/>
      <c r="F71" s="28"/>
      <c r="G71" s="28"/>
      <c r="H71" s="28"/>
      <c r="I71" s="28"/>
      <c r="J71" s="28"/>
      <c r="K71" s="28"/>
      <c r="L71" s="7">
        <v>0</v>
      </c>
      <c r="M71" s="21"/>
      <c r="N71" s="21"/>
      <c r="O71" s="21"/>
      <c r="P71" s="16"/>
      <c r="Q71" s="16"/>
    </row>
    <row r="72" spans="1:17" ht="15" customHeight="1" x14ac:dyDescent="0.25">
      <c r="A72" s="27"/>
      <c r="B72" s="27"/>
      <c r="C72" s="28" t="s">
        <v>13</v>
      </c>
      <c r="D72" s="28"/>
      <c r="E72" s="28"/>
      <c r="F72" s="28"/>
      <c r="G72" s="28"/>
      <c r="H72" s="28"/>
      <c r="I72" s="28"/>
      <c r="J72" s="28"/>
      <c r="K72" s="28"/>
      <c r="L72" s="7">
        <v>210</v>
      </c>
      <c r="M72" s="21"/>
      <c r="N72" s="21"/>
      <c r="O72" s="21"/>
      <c r="P72" s="16"/>
      <c r="Q72" s="16"/>
    </row>
    <row r="73" spans="1:17" ht="15" hidden="1" customHeight="1" x14ac:dyDescent="0.25">
      <c r="A73" s="27"/>
      <c r="B73" s="27"/>
      <c r="C73" s="28" t="s">
        <v>63</v>
      </c>
      <c r="D73" s="28"/>
      <c r="E73" s="28"/>
      <c r="F73" s="28"/>
      <c r="G73" s="28"/>
      <c r="H73" s="28"/>
      <c r="I73" s="28"/>
      <c r="J73" s="28"/>
      <c r="K73" s="28"/>
      <c r="L73" s="7">
        <v>0</v>
      </c>
      <c r="M73" s="21"/>
      <c r="N73" s="21"/>
      <c r="O73" s="21"/>
      <c r="P73" s="16"/>
      <c r="Q73" s="16"/>
    </row>
    <row r="74" spans="1:17" ht="15" customHeight="1" x14ac:dyDescent="0.25">
      <c r="A74" s="27"/>
      <c r="B74" s="28" t="s">
        <v>64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18">
        <v>598.79999999999995</v>
      </c>
      <c r="N74" s="18"/>
      <c r="O74" s="21"/>
      <c r="P74" s="16"/>
      <c r="Q74" s="16"/>
    </row>
    <row r="75" spans="1:17" ht="15" hidden="1" customHeight="1" x14ac:dyDescent="0.25">
      <c r="A75" s="27"/>
      <c r="B75" s="28" t="s">
        <v>65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18">
        <v>0</v>
      </c>
      <c r="N75" s="18"/>
      <c r="O75" s="21"/>
      <c r="P75" s="16"/>
      <c r="Q75" s="16"/>
    </row>
    <row r="76" spans="1:17" ht="15" hidden="1" customHeight="1" x14ac:dyDescent="0.25">
      <c r="A76" s="27"/>
      <c r="B76" s="28" t="s">
        <v>66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19">
        <v>0</v>
      </c>
      <c r="N76" s="18"/>
      <c r="O76" s="21"/>
      <c r="P76" s="16"/>
      <c r="Q76" s="16"/>
    </row>
    <row r="77" spans="1:17" ht="15" hidden="1" customHeight="1" x14ac:dyDescent="0.25">
      <c r="A77" s="27"/>
      <c r="B77" s="28" t="s">
        <v>67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18">
        <v>0</v>
      </c>
      <c r="N77" s="18"/>
      <c r="O77" s="21"/>
      <c r="P77" s="16"/>
      <c r="Q77" s="16"/>
    </row>
    <row r="78" spans="1:17" ht="1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18"/>
      <c r="N78" s="18"/>
      <c r="O78" s="21"/>
      <c r="P78" s="16"/>
      <c r="Q78" s="16"/>
    </row>
    <row r="79" spans="1:17" ht="15" customHeight="1" x14ac:dyDescent="0.25">
      <c r="A79" s="32" t="s">
        <v>68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7"/>
      <c r="M79" s="18"/>
      <c r="N79" s="18"/>
      <c r="O79" s="20">
        <f>SUM(M80:M97)</f>
        <v>1109.0999999999999</v>
      </c>
      <c r="P79" s="17"/>
      <c r="Q79" s="16"/>
    </row>
    <row r="80" spans="1:17" ht="15" hidden="1" customHeight="1" x14ac:dyDescent="0.25">
      <c r="A80" s="27"/>
      <c r="B80" s="28" t="s">
        <v>17</v>
      </c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18">
        <v>0</v>
      </c>
      <c r="N80" s="18"/>
      <c r="O80" s="21"/>
      <c r="P80" s="16"/>
      <c r="Q80" s="16"/>
    </row>
    <row r="81" spans="1:17" ht="20.25" customHeight="1" x14ac:dyDescent="0.25">
      <c r="A81" s="27"/>
      <c r="B81" s="28" t="s">
        <v>69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18">
        <f>+L82+L83+L84+L85+L86+L88+L87</f>
        <v>657.09999999999991</v>
      </c>
      <c r="N81" s="18"/>
      <c r="O81" s="21"/>
      <c r="P81" s="16"/>
      <c r="Q81" s="16"/>
    </row>
    <row r="82" spans="1:17" ht="15" customHeight="1" x14ac:dyDescent="0.25">
      <c r="A82" s="27"/>
      <c r="B82" s="27"/>
      <c r="C82" s="28" t="s">
        <v>70</v>
      </c>
      <c r="D82" s="28"/>
      <c r="E82" s="28"/>
      <c r="F82" s="28"/>
      <c r="G82" s="28"/>
      <c r="H82" s="28"/>
      <c r="I82" s="28"/>
      <c r="J82" s="28"/>
      <c r="K82" s="28"/>
      <c r="L82" s="7">
        <v>20</v>
      </c>
      <c r="M82" s="21"/>
      <c r="N82" s="21"/>
      <c r="O82" s="21"/>
      <c r="P82" s="16"/>
      <c r="Q82" s="16"/>
    </row>
    <row r="83" spans="1:17" ht="15" hidden="1" customHeight="1" x14ac:dyDescent="0.25">
      <c r="A83" s="27"/>
      <c r="B83" s="27"/>
      <c r="C83" s="28" t="s">
        <v>71</v>
      </c>
      <c r="D83" s="28"/>
      <c r="E83" s="28"/>
      <c r="F83" s="28"/>
      <c r="G83" s="28"/>
      <c r="H83" s="28"/>
      <c r="I83" s="28"/>
      <c r="J83" s="28"/>
      <c r="K83" s="28"/>
      <c r="L83" s="7">
        <v>0</v>
      </c>
      <c r="M83" s="21"/>
      <c r="N83" s="21"/>
      <c r="O83" s="21"/>
      <c r="P83" s="16"/>
      <c r="Q83" s="16"/>
    </row>
    <row r="84" spans="1:17" ht="15" customHeight="1" x14ac:dyDescent="0.25">
      <c r="A84" s="27"/>
      <c r="B84" s="27"/>
      <c r="C84" s="28" t="s">
        <v>72</v>
      </c>
      <c r="D84" s="28"/>
      <c r="E84" s="28"/>
      <c r="F84" s="28"/>
      <c r="G84" s="28"/>
      <c r="H84" s="28"/>
      <c r="I84" s="28"/>
      <c r="J84" s="28"/>
      <c r="K84" s="28"/>
      <c r="L84" s="7">
        <v>187.1</v>
      </c>
      <c r="M84" s="21"/>
      <c r="N84" s="21"/>
      <c r="O84" s="21"/>
      <c r="P84" s="16"/>
      <c r="Q84" s="16"/>
    </row>
    <row r="85" spans="1:17" ht="15" customHeight="1" x14ac:dyDescent="0.25">
      <c r="A85" s="27"/>
      <c r="B85" s="27"/>
      <c r="C85" s="28" t="s">
        <v>73</v>
      </c>
      <c r="D85" s="28"/>
      <c r="E85" s="28"/>
      <c r="F85" s="28"/>
      <c r="G85" s="28"/>
      <c r="H85" s="28"/>
      <c r="I85" s="28"/>
      <c r="J85" s="28"/>
      <c r="K85" s="28"/>
      <c r="L85" s="7">
        <v>228.1</v>
      </c>
      <c r="M85" s="21"/>
      <c r="N85" s="21"/>
      <c r="O85" s="21"/>
      <c r="P85" s="16"/>
      <c r="Q85" s="16"/>
    </row>
    <row r="86" spans="1:17" ht="15" customHeight="1" x14ac:dyDescent="0.25">
      <c r="A86" s="27"/>
      <c r="B86" s="27"/>
      <c r="C86" s="28" t="s">
        <v>74</v>
      </c>
      <c r="D86" s="28"/>
      <c r="E86" s="28"/>
      <c r="F86" s="28"/>
      <c r="G86" s="28"/>
      <c r="H86" s="28"/>
      <c r="I86" s="28"/>
      <c r="J86" s="28"/>
      <c r="K86" s="28"/>
      <c r="L86" s="7">
        <v>82.1</v>
      </c>
      <c r="M86" s="21"/>
      <c r="N86" s="21"/>
      <c r="O86" s="21"/>
      <c r="P86" s="16"/>
      <c r="Q86" s="16"/>
    </row>
    <row r="87" spans="1:17" ht="15" customHeight="1" x14ac:dyDescent="0.25">
      <c r="A87" s="27"/>
      <c r="B87" s="27"/>
      <c r="C87" s="36" t="s">
        <v>110</v>
      </c>
      <c r="D87" s="36"/>
      <c r="E87" s="36"/>
      <c r="F87" s="36"/>
      <c r="G87" s="36"/>
      <c r="H87" s="36"/>
      <c r="I87" s="36"/>
      <c r="J87" s="36"/>
      <c r="K87" s="36"/>
      <c r="L87" s="18">
        <v>21</v>
      </c>
      <c r="M87" s="21"/>
      <c r="N87" s="21"/>
      <c r="O87" s="21"/>
      <c r="P87" s="16"/>
      <c r="Q87" s="16"/>
    </row>
    <row r="88" spans="1:17" ht="15" customHeight="1" x14ac:dyDescent="0.25">
      <c r="A88" s="27"/>
      <c r="B88" s="27"/>
      <c r="C88" s="36" t="s">
        <v>26</v>
      </c>
      <c r="D88" s="36"/>
      <c r="E88" s="36"/>
      <c r="F88" s="36"/>
      <c r="G88" s="36"/>
      <c r="H88" s="36"/>
      <c r="I88" s="36"/>
      <c r="J88" s="36"/>
      <c r="K88" s="36"/>
      <c r="L88" s="18">
        <v>118.8</v>
      </c>
      <c r="M88" s="21"/>
      <c r="N88" s="21"/>
      <c r="O88" s="21"/>
      <c r="P88" s="16"/>
      <c r="Q88" s="16"/>
    </row>
    <row r="89" spans="1:17" ht="15" customHeight="1" x14ac:dyDescent="0.25">
      <c r="A89" s="27"/>
      <c r="B89" s="28" t="s">
        <v>75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18">
        <f>+L90+L91+L92+L94+L93</f>
        <v>72.5</v>
      </c>
      <c r="N89" s="18"/>
      <c r="O89" s="21"/>
      <c r="P89" s="16"/>
      <c r="Q89" s="16"/>
    </row>
    <row r="90" spans="1:17" ht="15" customHeight="1" x14ac:dyDescent="0.25">
      <c r="A90" s="27"/>
      <c r="B90" s="27"/>
      <c r="C90" s="28" t="s">
        <v>73</v>
      </c>
      <c r="D90" s="28"/>
      <c r="E90" s="28"/>
      <c r="F90" s="28"/>
      <c r="G90" s="28"/>
      <c r="H90" s="28"/>
      <c r="I90" s="28"/>
      <c r="J90" s="28"/>
      <c r="K90" s="28"/>
      <c r="L90" s="7">
        <v>42.9</v>
      </c>
      <c r="M90" s="21"/>
      <c r="N90" s="21"/>
      <c r="O90" s="21"/>
      <c r="P90" s="16"/>
      <c r="Q90" s="16"/>
    </row>
    <row r="91" spans="1:17" ht="15" customHeight="1" x14ac:dyDescent="0.25">
      <c r="A91" s="27"/>
      <c r="B91" s="27"/>
      <c r="C91" s="28" t="s">
        <v>76</v>
      </c>
      <c r="D91" s="28"/>
      <c r="E91" s="28"/>
      <c r="F91" s="28"/>
      <c r="G91" s="28"/>
      <c r="H91" s="28"/>
      <c r="I91" s="28"/>
      <c r="J91" s="28"/>
      <c r="K91" s="28"/>
      <c r="L91" s="7">
        <v>4.8</v>
      </c>
      <c r="M91" s="21"/>
      <c r="N91" s="21"/>
      <c r="O91" s="21"/>
      <c r="P91" s="16"/>
      <c r="Q91" s="16"/>
    </row>
    <row r="92" spans="1:17" ht="18" customHeight="1" x14ac:dyDescent="0.25">
      <c r="A92" s="27"/>
      <c r="B92" s="27"/>
      <c r="C92" s="28" t="s">
        <v>77</v>
      </c>
      <c r="D92" s="28"/>
      <c r="E92" s="28"/>
      <c r="F92" s="28"/>
      <c r="G92" s="28"/>
      <c r="H92" s="28"/>
      <c r="I92" s="28"/>
      <c r="J92" s="28"/>
      <c r="K92" s="28"/>
      <c r="L92" s="7">
        <v>16.100000000000001</v>
      </c>
      <c r="M92" s="21"/>
      <c r="N92" s="21"/>
      <c r="O92" s="21"/>
      <c r="P92" s="16"/>
      <c r="Q92" s="16"/>
    </row>
    <row r="93" spans="1:17" ht="15.75" hidden="1" customHeight="1" x14ac:dyDescent="0.25">
      <c r="A93" s="27"/>
      <c r="B93" s="27"/>
      <c r="C93" s="28" t="s">
        <v>78</v>
      </c>
      <c r="D93" s="28"/>
      <c r="E93" s="28"/>
      <c r="F93" s="28"/>
      <c r="G93" s="28"/>
      <c r="H93" s="28"/>
      <c r="I93" s="28"/>
      <c r="J93" s="28"/>
      <c r="K93" s="28"/>
      <c r="L93" s="7">
        <v>0</v>
      </c>
      <c r="M93" s="21"/>
      <c r="N93" s="21"/>
      <c r="O93" s="21"/>
      <c r="P93" s="16"/>
      <c r="Q93" s="16"/>
    </row>
    <row r="94" spans="1:17" ht="15" customHeight="1" x14ac:dyDescent="0.25">
      <c r="A94" s="27"/>
      <c r="B94" s="37" t="s">
        <v>79</v>
      </c>
      <c r="C94" s="37"/>
      <c r="D94" s="37"/>
      <c r="E94" s="37"/>
      <c r="F94" s="37"/>
      <c r="G94" s="37"/>
      <c r="H94" s="37"/>
      <c r="I94" s="37"/>
      <c r="J94" s="37"/>
      <c r="K94" s="18">
        <v>2</v>
      </c>
      <c r="L94" s="18">
        <v>8.6999999999999993</v>
      </c>
      <c r="M94" s="18"/>
      <c r="N94" s="18"/>
      <c r="O94" s="21"/>
      <c r="P94" s="16"/>
      <c r="Q94" s="16"/>
    </row>
    <row r="95" spans="1:17" ht="15" customHeight="1" x14ac:dyDescent="0.25">
      <c r="A95" s="27"/>
      <c r="B95" s="28" t="s">
        <v>80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18">
        <v>173</v>
      </c>
      <c r="N95" s="18"/>
      <c r="O95" s="21"/>
      <c r="P95" s="16"/>
      <c r="Q95" s="16"/>
    </row>
    <row r="96" spans="1:17" ht="15" customHeight="1" x14ac:dyDescent="0.25">
      <c r="A96" s="27"/>
      <c r="B96" s="28" t="s">
        <v>81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18">
        <v>206.5</v>
      </c>
      <c r="N96" s="18"/>
      <c r="O96" s="21"/>
      <c r="P96" s="16"/>
      <c r="Q96" s="16"/>
    </row>
    <row r="97" spans="1:16" ht="15" hidden="1" customHeight="1" x14ac:dyDescent="0.25">
      <c r="A97" s="35" t="s">
        <v>82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1"/>
      <c r="M97" s="22"/>
      <c r="N97" s="22"/>
      <c r="O97" s="25">
        <f>SUM(M98:M100)</f>
        <v>0</v>
      </c>
      <c r="P97" s="2"/>
    </row>
    <row r="98" spans="1:16" ht="15" hidden="1" customHeight="1" x14ac:dyDescent="0.25">
      <c r="A98" s="4"/>
      <c r="B98" s="33" t="s">
        <v>83</v>
      </c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22">
        <v>0</v>
      </c>
      <c r="N98" s="22"/>
      <c r="O98" s="23"/>
    </row>
    <row r="99" spans="1:16" ht="15" hidden="1" customHeight="1" x14ac:dyDescent="0.25">
      <c r="A99" s="4"/>
      <c r="B99" s="33" t="s">
        <v>84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22">
        <v>0</v>
      </c>
      <c r="N99" s="22"/>
      <c r="O99" s="23"/>
    </row>
    <row r="100" spans="1:16" ht="15" customHeight="1" thickBot="1" x14ac:dyDescent="0.3">
      <c r="A100" s="35" t="s">
        <v>85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1"/>
      <c r="M100" s="22"/>
      <c r="N100" s="22"/>
      <c r="O100" s="24">
        <f>SUM(O63+O79+O97)</f>
        <v>54199.900000000009</v>
      </c>
    </row>
    <row r="101" spans="1:16" ht="21.75" customHeight="1" thickTop="1" x14ac:dyDescent="0.25">
      <c r="A101" s="35" t="s">
        <v>86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1"/>
      <c r="M101" s="22"/>
      <c r="N101" s="22"/>
      <c r="O101" s="22">
        <f>SUM(M102:M116)</f>
        <v>15452.300000000001</v>
      </c>
      <c r="P101" s="2"/>
    </row>
    <row r="102" spans="1:16" ht="15" customHeight="1" x14ac:dyDescent="0.25">
      <c r="A102" s="4"/>
      <c r="B102" s="33" t="s">
        <v>87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22">
        <v>13000</v>
      </c>
      <c r="N102" s="22"/>
      <c r="O102" s="23"/>
    </row>
    <row r="103" spans="1:16" ht="15" customHeight="1" x14ac:dyDescent="0.25">
      <c r="A103" s="4"/>
      <c r="B103" s="33" t="s">
        <v>88</v>
      </c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22">
        <f>+L104+L105+L106</f>
        <v>1173.7</v>
      </c>
      <c r="N103" s="22"/>
      <c r="O103" s="23"/>
    </row>
    <row r="104" spans="1:16" ht="15" customHeight="1" x14ac:dyDescent="0.25">
      <c r="A104" s="4"/>
      <c r="B104" s="4"/>
      <c r="C104" s="33" t="s">
        <v>89</v>
      </c>
      <c r="D104" s="33"/>
      <c r="E104" s="33"/>
      <c r="F104" s="33"/>
      <c r="G104" s="33"/>
      <c r="H104" s="33"/>
      <c r="I104" s="33"/>
      <c r="J104" s="33"/>
      <c r="K104" s="33"/>
      <c r="L104" s="8">
        <v>1173.7</v>
      </c>
      <c r="M104" s="23"/>
      <c r="N104" s="23"/>
      <c r="O104" s="23"/>
    </row>
    <row r="105" spans="1:16" ht="15" hidden="1" customHeight="1" x14ac:dyDescent="0.25">
      <c r="A105" s="4"/>
      <c r="B105" s="4"/>
      <c r="C105" s="33" t="s">
        <v>90</v>
      </c>
      <c r="D105" s="33"/>
      <c r="E105" s="33"/>
      <c r="F105" s="33"/>
      <c r="G105" s="33"/>
      <c r="H105" s="33"/>
      <c r="I105" s="33"/>
      <c r="J105" s="33"/>
      <c r="K105" s="33"/>
      <c r="L105" s="1">
        <v>0</v>
      </c>
      <c r="M105" s="23"/>
      <c r="N105" s="23"/>
      <c r="O105" s="23"/>
    </row>
    <row r="106" spans="1:16" ht="15" hidden="1" customHeight="1" x14ac:dyDescent="0.25">
      <c r="A106" s="4"/>
      <c r="B106" s="4"/>
      <c r="C106" s="33" t="s">
        <v>91</v>
      </c>
      <c r="D106" s="33"/>
      <c r="E106" s="33"/>
      <c r="F106" s="33"/>
      <c r="G106" s="33"/>
      <c r="H106" s="33"/>
      <c r="I106" s="33"/>
      <c r="J106" s="33"/>
      <c r="K106" s="33"/>
      <c r="L106" s="1">
        <v>0</v>
      </c>
      <c r="M106" s="23"/>
      <c r="N106" s="23"/>
      <c r="O106" s="23"/>
    </row>
    <row r="107" spans="1:16" ht="15" hidden="1" customHeight="1" x14ac:dyDescent="0.25">
      <c r="A107" s="4"/>
      <c r="B107" s="33" t="s">
        <v>92</v>
      </c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22">
        <v>0</v>
      </c>
      <c r="N107" s="22"/>
      <c r="O107" s="23"/>
    </row>
    <row r="108" spans="1:16" ht="15" customHeight="1" x14ac:dyDescent="0.25">
      <c r="A108" s="4"/>
      <c r="B108" s="33" t="s">
        <v>93</v>
      </c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22">
        <v>1</v>
      </c>
      <c r="N108" s="22"/>
      <c r="O108" s="23"/>
    </row>
    <row r="109" spans="1:16" ht="15" customHeight="1" x14ac:dyDescent="0.25">
      <c r="A109" s="4"/>
      <c r="B109" s="38" t="s">
        <v>94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18">
        <v>465.6</v>
      </c>
      <c r="N109" s="22"/>
      <c r="O109" s="23"/>
    </row>
    <row r="110" spans="1:16" ht="15" customHeight="1" x14ac:dyDescent="0.25">
      <c r="A110" s="4"/>
      <c r="B110" s="33" t="s">
        <v>95</v>
      </c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19">
        <f>+L111+L115</f>
        <v>812</v>
      </c>
      <c r="N110" s="22"/>
      <c r="O110" s="23"/>
    </row>
    <row r="111" spans="1:16" ht="15" customHeight="1" x14ac:dyDescent="0.25">
      <c r="A111" s="4"/>
      <c r="B111" s="4"/>
      <c r="C111" s="33" t="s">
        <v>96</v>
      </c>
      <c r="D111" s="33"/>
      <c r="E111" s="33"/>
      <c r="F111" s="33"/>
      <c r="G111" s="33"/>
      <c r="H111" s="33"/>
      <c r="I111" s="33"/>
      <c r="J111" s="33"/>
      <c r="K111" s="33"/>
      <c r="L111" s="7">
        <v>592.79999999999995</v>
      </c>
      <c r="M111" s="23"/>
      <c r="N111" s="23"/>
      <c r="O111" s="23"/>
    </row>
    <row r="112" spans="1:16" ht="15" hidden="1" customHeight="1" x14ac:dyDescent="0.25">
      <c r="A112" s="4"/>
      <c r="B112" s="4"/>
      <c r="C112" s="33" t="s">
        <v>97</v>
      </c>
      <c r="D112" s="33"/>
      <c r="E112" s="33"/>
      <c r="F112" s="33"/>
      <c r="G112" s="33"/>
      <c r="H112" s="33"/>
      <c r="I112" s="33"/>
      <c r="J112" s="33"/>
      <c r="K112" s="33"/>
      <c r="L112" s="1">
        <v>0</v>
      </c>
      <c r="M112" s="23"/>
      <c r="N112" s="23"/>
      <c r="O112" s="23"/>
    </row>
    <row r="113" spans="1:16" ht="15" hidden="1" customHeight="1" x14ac:dyDescent="0.25">
      <c r="A113" s="4"/>
      <c r="B113" s="4"/>
      <c r="C113" s="33" t="s">
        <v>98</v>
      </c>
      <c r="D113" s="33"/>
      <c r="E113" s="33"/>
      <c r="F113" s="33"/>
      <c r="G113" s="33"/>
      <c r="H113" s="33"/>
      <c r="I113" s="33"/>
      <c r="J113" s="33"/>
      <c r="K113" s="33"/>
      <c r="L113" s="1">
        <v>0</v>
      </c>
      <c r="M113" s="23"/>
      <c r="N113" s="23"/>
      <c r="O113" s="23"/>
    </row>
    <row r="114" spans="1:16" ht="15" hidden="1" customHeight="1" x14ac:dyDescent="0.25">
      <c r="A114" s="4"/>
      <c r="B114" s="4"/>
      <c r="C114" s="33" t="s">
        <v>99</v>
      </c>
      <c r="D114" s="33"/>
      <c r="E114" s="33"/>
      <c r="F114" s="33"/>
      <c r="G114" s="33"/>
      <c r="H114" s="33"/>
      <c r="I114" s="33"/>
      <c r="J114" s="33"/>
      <c r="K114" s="33"/>
      <c r="L114" s="1">
        <v>0</v>
      </c>
      <c r="M114" s="23"/>
      <c r="N114" s="23"/>
      <c r="O114" s="23"/>
    </row>
    <row r="115" spans="1:16" ht="15" customHeight="1" x14ac:dyDescent="0.25">
      <c r="A115" s="4"/>
      <c r="B115" s="4"/>
      <c r="C115" s="33" t="s">
        <v>80</v>
      </c>
      <c r="D115" s="33"/>
      <c r="E115" s="33"/>
      <c r="F115" s="33"/>
      <c r="G115" s="33"/>
      <c r="H115" s="33"/>
      <c r="I115" s="33"/>
      <c r="J115" s="33"/>
      <c r="K115" s="33"/>
      <c r="L115" s="8">
        <v>219.2</v>
      </c>
      <c r="M115" s="23"/>
      <c r="N115" s="23"/>
      <c r="O115" s="23"/>
    </row>
    <row r="116" spans="1:16" ht="15" customHeight="1" x14ac:dyDescent="0.25">
      <c r="A116" s="35" t="s">
        <v>100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1"/>
      <c r="M116" s="22"/>
      <c r="N116" s="22"/>
      <c r="O116" s="26">
        <f>SUM(O101)</f>
        <v>15452.300000000001</v>
      </c>
    </row>
    <row r="117" spans="1:16" ht="15" hidden="1" customHeight="1" x14ac:dyDescent="0.25">
      <c r="A117" s="35" t="s">
        <v>101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1"/>
      <c r="M117" s="22"/>
      <c r="N117" s="22"/>
      <c r="O117" s="25">
        <f>SUM(M118:M121)</f>
        <v>0</v>
      </c>
      <c r="P117" s="2"/>
    </row>
    <row r="118" spans="1:16" ht="15" hidden="1" customHeight="1" x14ac:dyDescent="0.25">
      <c r="A118" s="4"/>
      <c r="B118" s="33" t="s">
        <v>102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22">
        <v>0</v>
      </c>
      <c r="N118" s="22"/>
      <c r="O118" s="23"/>
    </row>
    <row r="119" spans="1:16" ht="15" hidden="1" customHeight="1" x14ac:dyDescent="0.25">
      <c r="A119" s="4"/>
      <c r="B119" s="33" t="s">
        <v>50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22">
        <v>0</v>
      </c>
      <c r="N119" s="22"/>
      <c r="O119" s="23"/>
    </row>
    <row r="120" spans="1:16" ht="15" hidden="1" customHeight="1" x14ac:dyDescent="0.25">
      <c r="A120" s="4"/>
      <c r="B120" s="33" t="s">
        <v>103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22">
        <v>0</v>
      </c>
      <c r="N120" s="22"/>
      <c r="O120" s="23"/>
    </row>
    <row r="121" spans="1:16" ht="33" customHeight="1" thickBot="1" x14ac:dyDescent="0.3">
      <c r="A121" s="35" t="s">
        <v>107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1"/>
      <c r="M121" s="22"/>
      <c r="N121" s="22"/>
      <c r="O121" s="24">
        <f>SUM(O63+O79+O97+O101+O117)</f>
        <v>69652.200000000012</v>
      </c>
    </row>
    <row r="122" spans="1:16" ht="20.25" customHeight="1" thickTop="1" x14ac:dyDescent="0.25">
      <c r="A122" s="35" t="s">
        <v>104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1"/>
      <c r="M122" s="22"/>
      <c r="N122" s="22"/>
      <c r="O122" s="25">
        <f>SUM(M123:M125)</f>
        <v>10918.4</v>
      </c>
      <c r="P122" s="2"/>
    </row>
    <row r="123" spans="1:16" ht="15" customHeight="1" x14ac:dyDescent="0.25">
      <c r="A123" s="4"/>
      <c r="B123" s="33" t="s">
        <v>105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22">
        <f>+M60</f>
        <v>439.5</v>
      </c>
      <c r="N123" s="22"/>
      <c r="O123" s="23"/>
    </row>
    <row r="124" spans="1:16" ht="15" customHeight="1" x14ac:dyDescent="0.25">
      <c r="A124" s="4"/>
      <c r="B124" s="33" t="s">
        <v>106</v>
      </c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19">
        <f>+M61</f>
        <v>10478.9</v>
      </c>
      <c r="N124" s="22"/>
      <c r="O124" s="23"/>
    </row>
    <row r="125" spans="1:16" x14ac:dyDescent="0.25">
      <c r="A125" s="2"/>
      <c r="B125" s="2"/>
      <c r="C125" s="2"/>
    </row>
    <row r="128" spans="1:16" s="11" customFormat="1" x14ac:dyDescent="0.25">
      <c r="A128" s="10" t="s">
        <v>112</v>
      </c>
      <c r="K128" s="12"/>
      <c r="L128" s="12"/>
      <c r="M128" s="12"/>
      <c r="N128" s="12"/>
      <c r="O128" s="12"/>
    </row>
    <row r="129" spans="1:15" x14ac:dyDescent="0.25">
      <c r="A129" s="10" t="s">
        <v>113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</row>
  </sheetData>
  <mergeCells count="122">
    <mergeCell ref="B123:L123"/>
    <mergeCell ref="B124:L124"/>
    <mergeCell ref="A117:K117"/>
    <mergeCell ref="B118:L118"/>
    <mergeCell ref="B119:L119"/>
    <mergeCell ref="B120:L120"/>
    <mergeCell ref="A121:K121"/>
    <mergeCell ref="A122:K122"/>
    <mergeCell ref="C111:K111"/>
    <mergeCell ref="C112:K112"/>
    <mergeCell ref="C113:K113"/>
    <mergeCell ref="C114:K114"/>
    <mergeCell ref="C115:K115"/>
    <mergeCell ref="A116:K116"/>
    <mergeCell ref="C105:K105"/>
    <mergeCell ref="C106:K106"/>
    <mergeCell ref="B107:L107"/>
    <mergeCell ref="B108:L108"/>
    <mergeCell ref="B109:L109"/>
    <mergeCell ref="B110:L110"/>
    <mergeCell ref="B99:L99"/>
    <mergeCell ref="A100:K100"/>
    <mergeCell ref="A101:K101"/>
    <mergeCell ref="B102:L102"/>
    <mergeCell ref="B103:L103"/>
    <mergeCell ref="C104:K104"/>
    <mergeCell ref="C93:K93"/>
    <mergeCell ref="B95:L95"/>
    <mergeCell ref="B96:L96"/>
    <mergeCell ref="A97:K97"/>
    <mergeCell ref="B98:L98"/>
    <mergeCell ref="C86:K86"/>
    <mergeCell ref="C88:K88"/>
    <mergeCell ref="B89:L89"/>
    <mergeCell ref="C90:K90"/>
    <mergeCell ref="C91:K91"/>
    <mergeCell ref="C92:K92"/>
    <mergeCell ref="B94:J94"/>
    <mergeCell ref="C87:K87"/>
    <mergeCell ref="B80:L80"/>
    <mergeCell ref="B81:L81"/>
    <mergeCell ref="C82:K82"/>
    <mergeCell ref="C83:K83"/>
    <mergeCell ref="C84:K84"/>
    <mergeCell ref="C85:K85"/>
    <mergeCell ref="C73:K73"/>
    <mergeCell ref="B74:L74"/>
    <mergeCell ref="B75:L75"/>
    <mergeCell ref="B76:L76"/>
    <mergeCell ref="B77:L77"/>
    <mergeCell ref="A79:K79"/>
    <mergeCell ref="C67:K67"/>
    <mergeCell ref="C68:K68"/>
    <mergeCell ref="C69:K69"/>
    <mergeCell ref="B70:L70"/>
    <mergeCell ref="C71:K71"/>
    <mergeCell ref="C72:K72"/>
    <mergeCell ref="B61:L61"/>
    <mergeCell ref="A62:K62"/>
    <mergeCell ref="A63:K63"/>
    <mergeCell ref="B64:L64"/>
    <mergeCell ref="C65:K65"/>
    <mergeCell ref="C66:K66"/>
    <mergeCell ref="B55:L55"/>
    <mergeCell ref="B56:L56"/>
    <mergeCell ref="B57:L57"/>
    <mergeCell ref="B58:L58"/>
    <mergeCell ref="A59:K59"/>
    <mergeCell ref="B60:L60"/>
    <mergeCell ref="C49:K49"/>
    <mergeCell ref="C50:K50"/>
    <mergeCell ref="A51:K51"/>
    <mergeCell ref="A52:K52"/>
    <mergeCell ref="B53:L53"/>
    <mergeCell ref="B54:L54"/>
    <mergeCell ref="C43:K43"/>
    <mergeCell ref="C44:K44"/>
    <mergeCell ref="C45:K45"/>
    <mergeCell ref="C46:K46"/>
    <mergeCell ref="B47:L47"/>
    <mergeCell ref="C48:K48"/>
    <mergeCell ref="C37:K37"/>
    <mergeCell ref="C38:K38"/>
    <mergeCell ref="B39:L39"/>
    <mergeCell ref="C40:K40"/>
    <mergeCell ref="C41:K41"/>
    <mergeCell ref="C42:K42"/>
    <mergeCell ref="C31:K31"/>
    <mergeCell ref="B32:L32"/>
    <mergeCell ref="B33:L33"/>
    <mergeCell ref="A34:K34"/>
    <mergeCell ref="B35:L35"/>
    <mergeCell ref="C36:K36"/>
    <mergeCell ref="B25:L25"/>
    <mergeCell ref="C26:K26"/>
    <mergeCell ref="C27:K27"/>
    <mergeCell ref="C28:K28"/>
    <mergeCell ref="C29:K29"/>
    <mergeCell ref="C30:K30"/>
    <mergeCell ref="C19:K19"/>
    <mergeCell ref="A20:K20"/>
    <mergeCell ref="B21:L21"/>
    <mergeCell ref="B22:L22"/>
    <mergeCell ref="B23:L23"/>
    <mergeCell ref="B24:L24"/>
    <mergeCell ref="C13:K13"/>
    <mergeCell ref="C14:K14"/>
    <mergeCell ref="B15:L15"/>
    <mergeCell ref="C16:K16"/>
    <mergeCell ref="C17:K17"/>
    <mergeCell ref="C18:K18"/>
    <mergeCell ref="B7:L7"/>
    <mergeCell ref="B8:L8"/>
    <mergeCell ref="B9:L9"/>
    <mergeCell ref="C10:K10"/>
    <mergeCell ref="C11:K11"/>
    <mergeCell ref="C12:K12"/>
    <mergeCell ref="A1:L1"/>
    <mergeCell ref="A2:L2"/>
    <mergeCell ref="A3:L3"/>
    <mergeCell ref="A5:K5"/>
    <mergeCell ref="A6:K6"/>
  </mergeCells>
  <pageMargins left="0.63" right="0.74803149606299213" top="0.82" bottom="1.1399999999999999" header="0.51181102362204722" footer="0.51181102362204722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showGridLines="0" zoomScaleNormal="100" workbookViewId="0">
      <selection activeCell="R28" sqref="R28"/>
    </sheetView>
  </sheetViews>
  <sheetFormatPr baseColWidth="10" defaultRowHeight="15" x14ac:dyDescent="0.25"/>
  <cols>
    <col min="1" max="1" width="3.140625" customWidth="1"/>
    <col min="5" max="5" width="10.28515625" customWidth="1"/>
    <col min="6" max="12" width="0" hidden="1" customWidth="1"/>
    <col min="13" max="13" width="6.42578125" style="40" bestFit="1" customWidth="1"/>
    <col min="14" max="14" width="13.5703125" style="40" bestFit="1" customWidth="1"/>
    <col min="15" max="15" width="10.7109375" style="40" customWidth="1"/>
  </cols>
  <sheetData>
    <row r="1" spans="1:19" x14ac:dyDescent="0.25">
      <c r="A1" s="39"/>
      <c r="B1" s="39"/>
    </row>
    <row r="2" spans="1:19" ht="1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41"/>
      <c r="N2" s="41"/>
      <c r="O2" s="41"/>
      <c r="P2" s="39"/>
      <c r="Q2" s="39"/>
      <c r="R2" s="39"/>
      <c r="S2" s="39"/>
    </row>
    <row r="3" spans="1:19" ht="15" customHeight="1" x14ac:dyDescent="0.25">
      <c r="A3" s="42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3"/>
      <c r="O3" s="43"/>
      <c r="P3" s="39"/>
      <c r="Q3" s="39"/>
      <c r="R3" s="39"/>
      <c r="S3" s="39"/>
    </row>
    <row r="4" spans="1:19" ht="15" customHeight="1" x14ac:dyDescent="0.2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39"/>
      <c r="Q4" s="39"/>
      <c r="R4" s="39"/>
      <c r="S4" s="39"/>
    </row>
    <row r="5" spans="1:19" x14ac:dyDescent="0.25">
      <c r="A5" s="39"/>
    </row>
    <row r="6" spans="1:19" ht="15" customHeight="1" x14ac:dyDescent="0.25">
      <c r="A6" s="30" t="s">
        <v>115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9" ht="15" customHeight="1" x14ac:dyDescent="0.25">
      <c r="A7" s="30" t="s">
        <v>116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9"/>
      <c r="M7" s="41"/>
      <c r="N7" s="41"/>
      <c r="O7" s="45">
        <f>SUM(N8:N11)</f>
        <v>3762.6</v>
      </c>
    </row>
    <row r="8" spans="1:19" ht="15" customHeight="1" x14ac:dyDescent="0.25">
      <c r="A8" s="39"/>
      <c r="B8" s="46" t="s">
        <v>117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1"/>
      <c r="N8" s="41">
        <v>3512.5</v>
      </c>
      <c r="O8" s="47"/>
    </row>
    <row r="9" spans="1:19" ht="15" customHeight="1" x14ac:dyDescent="0.25">
      <c r="A9" s="39"/>
      <c r="B9" s="46" t="s">
        <v>118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1"/>
      <c r="N9" s="41">
        <v>111.7</v>
      </c>
      <c r="O9" s="47"/>
    </row>
    <row r="10" spans="1:19" ht="15" hidden="1" customHeight="1" x14ac:dyDescent="0.25">
      <c r="A10" s="39"/>
      <c r="B10" s="46" t="s">
        <v>119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1"/>
      <c r="N10" s="41">
        <v>0</v>
      </c>
      <c r="O10" s="47"/>
    </row>
    <row r="11" spans="1:19" ht="15" customHeight="1" x14ac:dyDescent="0.25">
      <c r="A11" s="39"/>
      <c r="B11" s="46" t="s">
        <v>120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1"/>
      <c r="N11" s="48">
        <v>138.4</v>
      </c>
      <c r="O11" s="47"/>
    </row>
    <row r="12" spans="1:19" ht="15" customHeight="1" x14ac:dyDescent="0.25">
      <c r="A12" s="30" t="s">
        <v>121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9"/>
      <c r="M12" s="41"/>
      <c r="N12" s="41"/>
      <c r="O12" s="45">
        <f>SUM(N13:N16)</f>
        <v>113.8</v>
      </c>
      <c r="P12" s="39"/>
    </row>
    <row r="13" spans="1:19" ht="15" hidden="1" customHeight="1" x14ac:dyDescent="0.25">
      <c r="A13" s="39"/>
      <c r="B13" s="46" t="s">
        <v>122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1"/>
      <c r="N13" s="41">
        <v>0</v>
      </c>
      <c r="O13" s="47"/>
    </row>
    <row r="14" spans="1:19" ht="15" hidden="1" customHeight="1" x14ac:dyDescent="0.25">
      <c r="A14" s="39"/>
      <c r="B14" s="46" t="s">
        <v>48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1"/>
      <c r="N14" s="41">
        <v>0</v>
      </c>
      <c r="O14" s="47"/>
    </row>
    <row r="15" spans="1:19" ht="15" hidden="1" customHeight="1" x14ac:dyDescent="0.25">
      <c r="A15" s="39"/>
      <c r="B15" s="46" t="s">
        <v>123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1"/>
      <c r="N15" s="41">
        <v>0</v>
      </c>
      <c r="O15" s="47"/>
    </row>
    <row r="16" spans="1:19" ht="15" customHeight="1" x14ac:dyDescent="0.25">
      <c r="A16" s="39"/>
      <c r="B16" s="46" t="s">
        <v>124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1"/>
      <c r="N16" s="48">
        <v>113.8</v>
      </c>
      <c r="O16" s="47"/>
    </row>
    <row r="17" spans="1:16" ht="15" customHeight="1" x14ac:dyDescent="0.25">
      <c r="A17" s="30" t="s">
        <v>125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9"/>
      <c r="M17" s="41"/>
      <c r="N17" s="41"/>
      <c r="O17" s="45">
        <f>SUM(N18:N29)</f>
        <v>275.3</v>
      </c>
      <c r="P17" s="39"/>
    </row>
    <row r="18" spans="1:16" ht="15" customHeight="1" x14ac:dyDescent="0.25">
      <c r="A18" s="39"/>
      <c r="B18" s="46" t="s">
        <v>126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N18" s="49">
        <v>236.2</v>
      </c>
      <c r="O18" s="47"/>
    </row>
    <row r="19" spans="1:16" ht="15" hidden="1" customHeight="1" x14ac:dyDescent="0.25">
      <c r="A19" s="39"/>
      <c r="B19" s="46" t="s">
        <v>127</v>
      </c>
      <c r="C19" s="46"/>
      <c r="D19" s="46"/>
      <c r="E19" s="46"/>
      <c r="F19" s="46"/>
      <c r="G19" s="46"/>
      <c r="H19" s="46"/>
      <c r="I19" s="46"/>
      <c r="J19" s="46"/>
      <c r="K19" s="46"/>
      <c r="L19" s="39"/>
      <c r="M19" s="41"/>
      <c r="N19" s="40">
        <v>0</v>
      </c>
      <c r="O19" s="47"/>
    </row>
    <row r="20" spans="1:16" ht="15" customHeight="1" x14ac:dyDescent="0.25">
      <c r="A20" s="39"/>
      <c r="B20" s="46" t="s">
        <v>128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0">
        <v>0.3</v>
      </c>
      <c r="O20" s="47"/>
    </row>
    <row r="21" spans="1:16" ht="15" hidden="1" customHeight="1" x14ac:dyDescent="0.25">
      <c r="A21" s="39"/>
      <c r="B21" s="46" t="s">
        <v>29</v>
      </c>
      <c r="C21" s="46"/>
      <c r="D21" s="46"/>
      <c r="E21" s="46"/>
      <c r="F21" s="46"/>
      <c r="G21" s="46"/>
      <c r="H21" s="46"/>
      <c r="I21" s="46"/>
      <c r="J21" s="46"/>
      <c r="K21" s="46"/>
      <c r="L21" s="39"/>
      <c r="M21" s="41">
        <v>0</v>
      </c>
      <c r="O21" s="47"/>
    </row>
    <row r="22" spans="1:16" ht="15" hidden="1" customHeight="1" x14ac:dyDescent="0.25">
      <c r="A22" s="39"/>
      <c r="B22" s="50" t="s">
        <v>129</v>
      </c>
      <c r="C22" s="50"/>
      <c r="D22" s="50"/>
      <c r="E22" s="50"/>
      <c r="F22" s="50"/>
      <c r="G22" s="50"/>
      <c r="H22" s="50"/>
      <c r="I22" s="50"/>
      <c r="J22" s="50"/>
      <c r="K22" s="50"/>
      <c r="L22" s="39"/>
      <c r="M22" s="41"/>
      <c r="O22" s="47"/>
    </row>
    <row r="23" spans="1:16" ht="15" hidden="1" customHeight="1" x14ac:dyDescent="0.25">
      <c r="A23" s="39"/>
      <c r="B23" s="46" t="s">
        <v>130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47"/>
    </row>
    <row r="24" spans="1:16" ht="15" hidden="1" customHeight="1" x14ac:dyDescent="0.25">
      <c r="A24" s="39"/>
      <c r="B24" s="46" t="s">
        <v>29</v>
      </c>
      <c r="C24" s="46"/>
      <c r="D24" s="46"/>
      <c r="E24" s="46"/>
      <c r="F24" s="46"/>
      <c r="G24" s="46"/>
      <c r="H24" s="46"/>
      <c r="I24" s="46"/>
      <c r="J24" s="46"/>
      <c r="K24" s="46"/>
      <c r="L24" s="39"/>
      <c r="M24" s="41">
        <v>0</v>
      </c>
      <c r="O24" s="47"/>
    </row>
    <row r="25" spans="1:16" ht="15" hidden="1" customHeight="1" x14ac:dyDescent="0.25">
      <c r="A25" s="39"/>
      <c r="B25" s="46" t="s">
        <v>129</v>
      </c>
      <c r="C25" s="46"/>
      <c r="D25" s="46"/>
      <c r="E25" s="46"/>
      <c r="F25" s="46"/>
      <c r="G25" s="46"/>
      <c r="H25" s="46"/>
      <c r="I25" s="46"/>
      <c r="J25" s="46"/>
      <c r="K25" s="46"/>
      <c r="L25" s="39"/>
      <c r="M25" s="41">
        <v>0</v>
      </c>
      <c r="O25" s="47"/>
    </row>
    <row r="26" spans="1:16" ht="15" hidden="1" customHeight="1" x14ac:dyDescent="0.25">
      <c r="A26" s="39"/>
      <c r="B26" s="46" t="s">
        <v>131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1"/>
      <c r="N26" s="41">
        <v>0</v>
      </c>
      <c r="O26" s="47"/>
    </row>
    <row r="27" spans="1:16" ht="15" hidden="1" customHeight="1" x14ac:dyDescent="0.25">
      <c r="A27" s="39"/>
      <c r="B27" s="46" t="s">
        <v>132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1"/>
      <c r="N27" s="41">
        <v>0</v>
      </c>
      <c r="O27" s="47"/>
    </row>
    <row r="28" spans="1:16" ht="15" customHeight="1" x14ac:dyDescent="0.25">
      <c r="A28" s="39"/>
      <c r="B28" s="46" t="s">
        <v>45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1"/>
      <c r="N28" s="48">
        <v>38.799999999999997</v>
      </c>
      <c r="O28" s="47"/>
    </row>
    <row r="29" spans="1:16" ht="20.25" customHeight="1" thickBot="1" x14ac:dyDescent="0.3">
      <c r="A29" s="30" t="s">
        <v>133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9"/>
      <c r="M29" s="41"/>
      <c r="N29" s="41"/>
      <c r="O29" s="51">
        <f>SUM(O7+O12+O17)</f>
        <v>4151.7</v>
      </c>
    </row>
    <row r="30" spans="1:16" ht="15.75" thickTop="1" x14ac:dyDescent="0.25">
      <c r="O30" s="47"/>
    </row>
    <row r="31" spans="1:16" ht="15" customHeight="1" x14ac:dyDescent="0.25">
      <c r="A31" s="30" t="s">
        <v>134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O31" s="47"/>
    </row>
    <row r="32" spans="1:16" ht="15" customHeight="1" x14ac:dyDescent="0.25">
      <c r="A32" s="30" t="s">
        <v>135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9"/>
      <c r="M32" s="41"/>
      <c r="N32" s="41"/>
      <c r="O32" s="45">
        <f>SUM(N33:N36)</f>
        <v>1347.7</v>
      </c>
      <c r="P32" s="39"/>
    </row>
    <row r="33" spans="1:16" ht="15" customHeight="1" x14ac:dyDescent="0.25">
      <c r="A33" s="39"/>
      <c r="B33" s="46" t="s">
        <v>136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1"/>
      <c r="N33" s="41">
        <v>852.8</v>
      </c>
      <c r="O33" s="47"/>
    </row>
    <row r="34" spans="1:16" ht="15" customHeight="1" x14ac:dyDescent="0.25">
      <c r="A34" s="39"/>
      <c r="B34" s="46" t="s">
        <v>137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1"/>
      <c r="N34" s="52">
        <v>459.7</v>
      </c>
      <c r="O34" s="47"/>
    </row>
    <row r="35" spans="1:16" ht="15" customHeight="1" x14ac:dyDescent="0.25">
      <c r="A35" s="39"/>
      <c r="B35" s="46" t="s">
        <v>138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1"/>
      <c r="N35" s="48">
        <v>35.200000000000003</v>
      </c>
      <c r="O35" s="47"/>
    </row>
    <row r="36" spans="1:16" ht="15" customHeight="1" x14ac:dyDescent="0.25">
      <c r="A36" s="30" t="s">
        <v>139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9"/>
      <c r="M36" s="41"/>
      <c r="N36" s="41"/>
      <c r="O36" s="45">
        <f>SUM(N37:N43)</f>
        <v>24.9</v>
      </c>
      <c r="P36" s="39"/>
    </row>
    <row r="37" spans="1:16" ht="15" hidden="1" customHeight="1" x14ac:dyDescent="0.25">
      <c r="A37" s="39"/>
      <c r="B37" s="46" t="s">
        <v>122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1"/>
      <c r="N37" s="41">
        <v>0</v>
      </c>
      <c r="O37" s="47"/>
    </row>
    <row r="38" spans="1:16" ht="15" hidden="1" customHeight="1" x14ac:dyDescent="0.25">
      <c r="A38" s="39"/>
      <c r="B38" s="46" t="s">
        <v>48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1"/>
      <c r="N38" s="41">
        <v>0</v>
      </c>
      <c r="O38" s="47"/>
    </row>
    <row r="39" spans="1:16" ht="15" hidden="1" customHeight="1" x14ac:dyDescent="0.25">
      <c r="A39" s="39"/>
      <c r="B39" s="46" t="s">
        <v>123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1"/>
      <c r="N39" s="41">
        <v>0</v>
      </c>
      <c r="O39" s="47"/>
    </row>
    <row r="40" spans="1:16" ht="15" customHeight="1" x14ac:dyDescent="0.25">
      <c r="A40" s="39"/>
      <c r="B40" s="46" t="s">
        <v>140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1"/>
      <c r="N40" s="48">
        <v>24.9</v>
      </c>
      <c r="O40" s="47"/>
    </row>
    <row r="41" spans="1:16" ht="15" hidden="1" customHeight="1" x14ac:dyDescent="0.25">
      <c r="A41" s="39"/>
      <c r="B41" s="46" t="s">
        <v>141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1"/>
      <c r="N41" s="41">
        <v>0</v>
      </c>
      <c r="O41" s="47"/>
    </row>
    <row r="42" spans="1:16" ht="15" hidden="1" customHeight="1" x14ac:dyDescent="0.25">
      <c r="A42" s="39"/>
      <c r="B42" s="46" t="s">
        <v>142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1"/>
      <c r="N42" s="41">
        <v>0</v>
      </c>
      <c r="O42" s="47"/>
    </row>
    <row r="43" spans="1:16" ht="15" customHeight="1" x14ac:dyDescent="0.25">
      <c r="A43" s="30" t="s">
        <v>143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9"/>
      <c r="M43" s="41"/>
      <c r="N43" s="41"/>
      <c r="O43" s="45">
        <f>SUM(N44:N47)</f>
        <v>2020.5</v>
      </c>
      <c r="P43" s="39"/>
    </row>
    <row r="44" spans="1:16" ht="15" customHeight="1" x14ac:dyDescent="0.25">
      <c r="A44" s="39"/>
      <c r="B44" s="46" t="s">
        <v>144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1"/>
      <c r="N44" s="41">
        <v>1207.7</v>
      </c>
      <c r="O44" s="47"/>
    </row>
    <row r="45" spans="1:16" ht="15" customHeight="1" x14ac:dyDescent="0.25">
      <c r="A45" s="39"/>
      <c r="B45" s="46" t="s">
        <v>145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1"/>
      <c r="N45" s="41">
        <v>722.7</v>
      </c>
      <c r="O45" s="47"/>
    </row>
    <row r="46" spans="1:16" ht="15" customHeight="1" x14ac:dyDescent="0.25">
      <c r="A46" s="39"/>
      <c r="B46" s="46" t="s">
        <v>146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1"/>
      <c r="N46" s="48">
        <v>90.1</v>
      </c>
      <c r="O46" s="47"/>
    </row>
    <row r="47" spans="1:16" ht="15" customHeight="1" x14ac:dyDescent="0.25">
      <c r="A47" s="30" t="s">
        <v>147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9"/>
      <c r="M47" s="41"/>
      <c r="N47" s="41"/>
      <c r="O47" s="45">
        <f>SUM(N48:N55)</f>
        <v>38.299999999999997</v>
      </c>
      <c r="P47" s="39"/>
    </row>
    <row r="48" spans="1:16" ht="15" customHeight="1" x14ac:dyDescent="0.25">
      <c r="A48" s="39"/>
      <c r="B48" s="46" t="s">
        <v>148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1"/>
      <c r="N48" s="41">
        <v>0.1</v>
      </c>
      <c r="O48" s="47"/>
    </row>
    <row r="49" spans="1:16" ht="15" customHeight="1" x14ac:dyDescent="0.25">
      <c r="A49" s="39"/>
      <c r="B49" s="46" t="s">
        <v>149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1"/>
      <c r="N49" s="53">
        <v>28.2</v>
      </c>
      <c r="O49" s="47"/>
    </row>
    <row r="50" spans="1:16" ht="12.75" hidden="1" customHeight="1" x14ac:dyDescent="0.25">
      <c r="A50" s="39"/>
      <c r="B50" s="46" t="s">
        <v>45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1"/>
      <c r="N50" s="41">
        <v>0</v>
      </c>
      <c r="O50" s="47"/>
    </row>
    <row r="51" spans="1:16" ht="12" customHeight="1" x14ac:dyDescent="0.25">
      <c r="A51" s="39"/>
      <c r="B51" s="46" t="s">
        <v>150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39"/>
      <c r="N51" s="41">
        <v>9</v>
      </c>
      <c r="O51" s="47"/>
    </row>
    <row r="52" spans="1:16" ht="11.25" hidden="1" customHeight="1" x14ac:dyDescent="0.25">
      <c r="A52" s="39"/>
      <c r="B52" s="46" t="s">
        <v>151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1"/>
      <c r="N52" s="41">
        <v>0</v>
      </c>
      <c r="O52" s="47"/>
    </row>
    <row r="53" spans="1:16" ht="13.5" hidden="1" customHeight="1" x14ac:dyDescent="0.25">
      <c r="A53" s="39"/>
      <c r="B53" s="46" t="s">
        <v>152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1"/>
      <c r="N53" s="41"/>
      <c r="O53" s="47"/>
    </row>
    <row r="54" spans="1:16" ht="15" customHeight="1" x14ac:dyDescent="0.25">
      <c r="A54" s="39"/>
      <c r="B54" s="46" t="s">
        <v>45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1"/>
      <c r="N54" s="48">
        <v>1</v>
      </c>
      <c r="O54" s="47"/>
    </row>
    <row r="55" spans="1:16" ht="15" customHeight="1" x14ac:dyDescent="0.25">
      <c r="A55" s="30" t="s">
        <v>153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9"/>
      <c r="M55" s="41"/>
      <c r="N55" s="41"/>
      <c r="O55" s="45">
        <f>SUM(N56:N58)</f>
        <v>254.7</v>
      </c>
      <c r="P55" s="39"/>
    </row>
    <row r="56" spans="1:16" ht="15" customHeight="1" x14ac:dyDescent="0.25">
      <c r="A56" s="39"/>
      <c r="B56" s="46" t="s">
        <v>73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1"/>
      <c r="N56" s="41">
        <v>228.1</v>
      </c>
      <c r="O56" s="47"/>
    </row>
    <row r="57" spans="1:16" ht="15" customHeight="1" x14ac:dyDescent="0.25">
      <c r="A57" s="39"/>
      <c r="B57" s="46" t="s">
        <v>154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1"/>
      <c r="N57" s="41">
        <v>26.6</v>
      </c>
      <c r="O57" s="47"/>
    </row>
    <row r="58" spans="1:16" ht="15" customHeight="1" x14ac:dyDescent="0.25">
      <c r="A58" s="30" t="s">
        <v>155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9"/>
      <c r="M58" s="41"/>
      <c r="N58" s="41"/>
      <c r="O58" s="54">
        <f>SUM(O32+O36+O43+O47+O55)</f>
        <v>3686.1000000000004</v>
      </c>
    </row>
    <row r="59" spans="1:16" x14ac:dyDescent="0.25">
      <c r="O59" s="47"/>
    </row>
    <row r="60" spans="1:16" ht="18" customHeight="1" thickBot="1" x14ac:dyDescent="0.3">
      <c r="A60" s="30" t="s">
        <v>156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9"/>
      <c r="M60" s="41"/>
      <c r="N60" s="41"/>
      <c r="O60" s="51">
        <f>SUM(O7+O12+O17-O32-O36-O43-O47-O55)</f>
        <v>465.59999999999997</v>
      </c>
    </row>
    <row r="61" spans="1:16" ht="15.75" hidden="1" thickTop="1" x14ac:dyDescent="0.25">
      <c r="A61" s="39"/>
      <c r="B61" s="46" t="s">
        <v>89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O61" s="55">
        <v>0</v>
      </c>
    </row>
    <row r="62" spans="1:16" s="11" customFormat="1" ht="16.5" hidden="1" thickTop="1" thickBot="1" x14ac:dyDescent="0.3">
      <c r="A62" s="30" t="s">
        <v>157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M62" s="12"/>
      <c r="N62" s="12"/>
      <c r="O62" s="56">
        <f>+O60-O61</f>
        <v>465.59999999999997</v>
      </c>
    </row>
    <row r="63" spans="1:16" s="11" customFormat="1" ht="15.75" thickTop="1" x14ac:dyDescent="0.25">
      <c r="M63" s="12"/>
      <c r="N63" s="12"/>
      <c r="O63" s="12"/>
    </row>
    <row r="64" spans="1:16" s="11" customFormat="1" ht="37.5" customHeight="1" x14ac:dyDescent="0.25">
      <c r="M64" s="12"/>
      <c r="N64" s="12"/>
      <c r="O64" s="12"/>
    </row>
    <row r="65" spans="1:15" s="11" customFormat="1" x14ac:dyDescent="0.25">
      <c r="A65" s="10" t="s">
        <v>158</v>
      </c>
      <c r="K65" s="12"/>
      <c r="L65" s="12"/>
      <c r="M65" s="12"/>
      <c r="N65" s="12"/>
      <c r="O65" s="12"/>
    </row>
    <row r="66" spans="1:15" x14ac:dyDescent="0.25">
      <c r="A66" s="10" t="s">
        <v>159</v>
      </c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</row>
    <row r="72" spans="1:15" s="11" customFormat="1" x14ac:dyDescent="0.25">
      <c r="L72" s="12"/>
      <c r="M72" s="12"/>
      <c r="N72" s="12"/>
      <c r="O72" s="12"/>
    </row>
    <row r="73" spans="1:15" s="11" customFormat="1" x14ac:dyDescent="0.25">
      <c r="L73" s="12"/>
      <c r="M73" s="12"/>
      <c r="N73" s="12"/>
      <c r="O73" s="12"/>
    </row>
    <row r="74" spans="1:15" s="11" customFormat="1" x14ac:dyDescent="0.25">
      <c r="M74" s="12"/>
      <c r="N74" s="12"/>
      <c r="O74" s="12"/>
    </row>
    <row r="75" spans="1:15" s="11" customFormat="1" x14ac:dyDescent="0.25">
      <c r="M75" s="12"/>
      <c r="N75" s="12"/>
      <c r="O75" s="12"/>
    </row>
    <row r="76" spans="1:15" s="11" customFormat="1" x14ac:dyDescent="0.25">
      <c r="M76" s="12"/>
      <c r="N76" s="12"/>
      <c r="O76" s="12"/>
    </row>
    <row r="77" spans="1:15" s="11" customFormat="1" x14ac:dyDescent="0.25">
      <c r="M77" s="12"/>
      <c r="N77" s="12"/>
      <c r="O77" s="12"/>
    </row>
  </sheetData>
  <mergeCells count="57">
    <mergeCell ref="A60:K60"/>
    <mergeCell ref="B61:L61"/>
    <mergeCell ref="A62:K62"/>
    <mergeCell ref="B53:L53"/>
    <mergeCell ref="B54:L54"/>
    <mergeCell ref="A55:K55"/>
    <mergeCell ref="B56:L56"/>
    <mergeCell ref="B57:L57"/>
    <mergeCell ref="A58:K58"/>
    <mergeCell ref="A47:K47"/>
    <mergeCell ref="B48:L48"/>
    <mergeCell ref="B49:L49"/>
    <mergeCell ref="B50:L50"/>
    <mergeCell ref="B51:L51"/>
    <mergeCell ref="B52:L52"/>
    <mergeCell ref="B41:L41"/>
    <mergeCell ref="B42:L42"/>
    <mergeCell ref="A43:K43"/>
    <mergeCell ref="B44:L44"/>
    <mergeCell ref="B45:L45"/>
    <mergeCell ref="B46:L46"/>
    <mergeCell ref="B35:L35"/>
    <mergeCell ref="A36:K36"/>
    <mergeCell ref="B37:L37"/>
    <mergeCell ref="B38:L38"/>
    <mergeCell ref="B39:L39"/>
    <mergeCell ref="B40:L40"/>
    <mergeCell ref="B28:L28"/>
    <mergeCell ref="A29:K29"/>
    <mergeCell ref="A31:K31"/>
    <mergeCell ref="A32:K32"/>
    <mergeCell ref="B33:L33"/>
    <mergeCell ref="B34:L34"/>
    <mergeCell ref="B22:K22"/>
    <mergeCell ref="B23:L23"/>
    <mergeCell ref="B24:K24"/>
    <mergeCell ref="B25:K25"/>
    <mergeCell ref="B26:L26"/>
    <mergeCell ref="B27:L27"/>
    <mergeCell ref="B16:L16"/>
    <mergeCell ref="A17:K17"/>
    <mergeCell ref="B18:L18"/>
    <mergeCell ref="B19:K19"/>
    <mergeCell ref="B20:L20"/>
    <mergeCell ref="B21:K21"/>
    <mergeCell ref="B10:L10"/>
    <mergeCell ref="B11:L11"/>
    <mergeCell ref="A12:K12"/>
    <mergeCell ref="B13:L13"/>
    <mergeCell ref="B14:L14"/>
    <mergeCell ref="B15:L15"/>
    <mergeCell ref="A2:L2"/>
    <mergeCell ref="A4:O4"/>
    <mergeCell ref="A6:K6"/>
    <mergeCell ref="A7:K7"/>
    <mergeCell ref="B8:L8"/>
    <mergeCell ref="B9:L9"/>
  </mergeCells>
  <pageMargins left="0.75" right="0.75" top="0.61" bottom="0.7" header="0.5" footer="0.5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INTERNO </vt:lpstr>
      <vt:lpstr>Estado de Resultados INTERNO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Efraín Alexander Meléndez Arrevillaga</dc:creator>
  <cp:lastModifiedBy>Ana Beatríz Martínez Pineda</cp:lastModifiedBy>
  <cp:lastPrinted>2018-04-05T23:48:24Z</cp:lastPrinted>
  <dcterms:created xsi:type="dcterms:W3CDTF">2011-03-04T20:56:38Z</dcterms:created>
  <dcterms:modified xsi:type="dcterms:W3CDTF">2018-05-18T22:52:08Z</dcterms:modified>
</cp:coreProperties>
</file>