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<sst xmlns="http://schemas.openxmlformats.org/spreadsheetml/2006/main" count="188" uniqueCount="120">
  <si>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</si>
  <si>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</si>
  <si>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</si>
  <si>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</si>
  <si>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</si>
  <si>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</si>
  <si>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</si>
  <si>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</si>
  <si>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</si>
  <si>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</si>
  <si>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</si>
  <si>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</si>
  <si>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</si>
  <si>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</si>
  <si>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</si>
  <si>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</si>
  <si>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</si>
  <si>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</si>
  <si>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</si>
  <si>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</si>
  <si>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</si>
  <si>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</si>
  <si>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</si>
  <si>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</si>
  <si>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</si>
  <si>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</si>
  <si>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>Ingresos por servicios de operaciones bursátiles e inversiones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</si>
  <si>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</si>
  <si>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</si>
  <si>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</si>
  <si>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</si>
  <si>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</si>
  <si>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</si>
  <si>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</si>
  <si>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</si>
  <si>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</si>
  <si>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</si>
  <si>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</si>
  <si>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</si>
  <si>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</si>
  <si>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</si>
  <si>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</si>
  <si>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</si>
  <si>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</si>
  <si>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</si>
  <si>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</si>
  <si>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</si>
  <si>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</si>
  <si>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</si>
  <si>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</si>
  <si>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</si>
  <si>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</si>
  <si>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</si>
  <si>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</si>
  <si>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</si>
  <si>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</si>
  <si>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</si>
  <si>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</si>
  <si>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</si>
  <si>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</si>
  <si>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</si>
  <si>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</si>
  <si>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</si>
  <si>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</si>
  <si>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</si>
  <si>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</si>
  <si>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</si>
  <si>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</si>
  <si>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</si>
  <si>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</si>
  <si>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</si>
  <si>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</si>
  <si>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</si>
  <si>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</si>
  <si>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</si>
  <si>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</si>
  <si>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</si>
  <si>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</si>
  <si>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</si>
  <si>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</si>
  <si>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</si>
  <si>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</si>
  <si>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</si>
  <si>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</si>
  <si>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</si>
  <si>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</si>
  <si>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</si>
  <si>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</si>
  <si>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</si>
  <si>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</si>
  <si>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</si>
  <si>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</si>
  <si>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</si>
  <si>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</si>
  <si>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</si>
  <si>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</si>
  <si>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</si>
  <si>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</si>
  <si>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</si>
  <si>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</si>
  <si>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</si>
  <si>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</si>
  <si>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</si>
  <si>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 xml:space="preserve">    Contadora General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</si>
  <si>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</si>
  <si>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</si>
  <si>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</si>
  <si>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</si>
  <si>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</si>
  <si>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</si>
  <si>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</si>
  <si>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</si>
  <si>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</si>
  <si>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</si>
  <si>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</si>
  <si>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</si>
  <si>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</si>
  <si>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</si>
  <si>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                                         Balance General al 31 de marzo de 2018</t>
  </si>
  <si>
    <t xml:space="preserve">                                        Estado de Resultados al 31 de marzo de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</si>
</sst>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2" xfId="37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6"/>
  <sheetViews>
    <sheetView showGridLines="0" zoomScale="130" zoomScaleNormal="130" zoomScaleSheetLayoutView="90" zoomScalePageLayoutView="0" workbookViewId="0" topLeftCell="A41">
      <selection activeCell="A13" sqref="A13"/>
    </sheetView>
  </sheetViews>
  <sheetFormatPr defaultColWidth="11.421875" defaultRowHeight="11.25" customHeight="1"/>
  <cols>
    <col min="1" max="1" width="1.1484375" style="14" customWidth="1"/>
    <col min="2" max="2" width="1.7109375" style="14" customWidth="1"/>
    <col min="3" max="3" width="2.7109375" style="14" customWidth="1"/>
    <col min="4" max="4" width="2.00390625" style="14" customWidth="1"/>
    <col min="5" max="5" width="42.421875" style="14" customWidth="1"/>
    <col min="6" max="6" width="4.8515625" style="15" hidden="1" customWidth="1"/>
    <col min="7" max="7" width="8.28125" style="14" customWidth="1"/>
    <col min="8" max="8" width="23.7109375" style="14" customWidth="1"/>
    <col min="9" max="9" width="3.7109375" style="14" hidden="1" customWidth="1"/>
    <col min="10" max="10" width="0.42578125" style="14" hidden="1" customWidth="1"/>
    <col min="11" max="11" width="11.421875" style="18" customWidth="1"/>
    <col min="12" max="16384" width="11.421875" style="14" customWidth="1"/>
  </cols>
  <sheetData>
    <row r="4" spans="1:10" ht="15.75" customHeight="1">
      <c r="A4" s="17" t="s">
        <v>112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75" customHeight="1">
      <c r="A5" s="14" t="s">
        <v>108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.75" customHeight="1">
      <c r="A6" s="76" t="s">
        <v>111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5.75" customHeight="1">
      <c r="A7" s="3" t="s">
        <v>109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6" t="s">
        <v>118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5" t="s">
        <v>30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110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70"/>
      <c r="B14" s="70"/>
      <c r="C14" s="70"/>
      <c r="D14" s="70"/>
      <c r="E14" s="70"/>
      <c r="F14" s="70"/>
      <c r="G14" s="70"/>
      <c r="H14" s="70"/>
      <c r="I14" s="71"/>
      <c r="J14" s="7"/>
    </row>
    <row r="15" spans="1:9" ht="15" customHeight="1">
      <c r="A15" s="20" t="s">
        <v>0</v>
      </c>
      <c r="I15" s="18"/>
    </row>
    <row r="16" spans="1:10" ht="15" customHeight="1">
      <c r="A16" s="17" t="s">
        <v>74</v>
      </c>
      <c r="E16" s="21"/>
      <c r="H16" s="57">
        <f>SUM(H17:H22)</f>
        <v>192804.75</v>
      </c>
      <c r="I16" s="56"/>
      <c r="J16" s="57">
        <v>33485.21</v>
      </c>
    </row>
    <row r="17" spans="2:12" ht="15" customHeight="1">
      <c r="B17" s="14" t="s">
        <v>58</v>
      </c>
      <c r="F17" s="15">
        <v>4</v>
      </c>
      <c r="H17" s="66">
        <v>66747.95</v>
      </c>
      <c r="I17" s="56"/>
      <c r="J17" s="55">
        <v>4525.44</v>
      </c>
      <c r="L17" s="14" t="s">
        <v>30</v>
      </c>
    </row>
    <row r="18" spans="2:10" ht="15" customHeight="1" hidden="1">
      <c r="B18" s="14" t="s">
        <v>88</v>
      </c>
      <c r="F18" s="15" t="s">
        <v>30</v>
      </c>
      <c r="H18" s="55">
        <v>0</v>
      </c>
      <c r="I18" s="56"/>
      <c r="J18" s="55">
        <v>25000</v>
      </c>
    </row>
    <row r="19" spans="2:10" ht="15" customHeight="1">
      <c r="B19" s="14" t="s">
        <v>92</v>
      </c>
      <c r="F19" s="15">
        <v>6</v>
      </c>
      <c r="H19" s="55">
        <v>117786.42</v>
      </c>
      <c r="I19" s="56"/>
      <c r="J19" s="55">
        <v>0</v>
      </c>
    </row>
    <row r="20" spans="2:10" ht="15" customHeight="1">
      <c r="B20" s="14" t="s">
        <v>23</v>
      </c>
      <c r="H20" s="55">
        <v>191.25</v>
      </c>
      <c r="I20" s="56"/>
      <c r="J20" s="55">
        <v>1512.5</v>
      </c>
    </row>
    <row r="21" spans="2:10" ht="15" customHeight="1">
      <c r="B21" s="14" t="s">
        <v>1</v>
      </c>
      <c r="H21" s="57">
        <v>8079.13</v>
      </c>
      <c r="I21" s="56"/>
      <c r="J21" s="57">
        <v>2447.27</v>
      </c>
    </row>
    <row r="22" spans="8:14" ht="9.75" customHeight="1">
      <c r="H22" s="56"/>
      <c r="I22" s="56"/>
      <c r="J22" s="56"/>
      <c r="N22" s="14" t="s">
        <v>30</v>
      </c>
    </row>
    <row r="23" spans="8:12" ht="15" customHeight="1" hidden="1">
      <c r="H23" s="56"/>
      <c r="I23" s="56"/>
      <c r="J23" s="56"/>
      <c r="L23" s="22"/>
    </row>
    <row r="24" spans="1:12" ht="15" customHeight="1">
      <c r="A24" s="17" t="s">
        <v>75</v>
      </c>
      <c r="H24" s="58">
        <f>+H25+H26+H27</f>
        <v>115118.63</v>
      </c>
      <c r="I24" s="61"/>
      <c r="J24" s="58">
        <v>233581.83</v>
      </c>
      <c r="L24" s="23"/>
    </row>
    <row r="25" spans="2:12" ht="15" customHeight="1">
      <c r="B25" s="14" t="s">
        <v>59</v>
      </c>
      <c r="F25" s="15">
        <v>5</v>
      </c>
      <c r="H25" s="55">
        <v>112504.41</v>
      </c>
      <c r="I25" s="56"/>
      <c r="J25" s="55">
        <v>230580.71</v>
      </c>
      <c r="K25" s="18" t="s">
        <v>30</v>
      </c>
      <c r="L25" s="24"/>
    </row>
    <row r="26" spans="2:12" ht="15" customHeight="1">
      <c r="B26" s="14" t="s">
        <v>25</v>
      </c>
      <c r="F26" s="15">
        <v>7</v>
      </c>
      <c r="H26" s="55">
        <v>2394.22</v>
      </c>
      <c r="I26" s="56"/>
      <c r="J26" s="57">
        <v>3001.12</v>
      </c>
      <c r="L26" s="25"/>
    </row>
    <row r="27" spans="2:12" ht="15" customHeight="1">
      <c r="B27" s="14" t="s">
        <v>117</v>
      </c>
      <c r="H27" s="55">
        <v>220</v>
      </c>
      <c r="I27" s="56"/>
      <c r="J27" s="56"/>
      <c r="L27" s="25"/>
    </row>
    <row r="28" spans="1:12" ht="15" customHeight="1" thickBot="1">
      <c r="A28" s="17" t="s">
        <v>40</v>
      </c>
      <c r="H28" s="59">
        <f>+H16+H24</f>
        <v>307923.38</v>
      </c>
      <c r="I28" s="61"/>
      <c r="J28" s="59">
        <v>267067.04</v>
      </c>
      <c r="K28" s="26"/>
      <c r="L28" s="27">
        <f>H28-307923.38</f>
        <v>0</v>
      </c>
    </row>
    <row r="29" spans="5:10" ht="6" customHeight="1" thickTop="1">
      <c r="E29" s="14" t="s">
        <v>30</v>
      </c>
      <c r="H29" s="55"/>
      <c r="I29" s="56"/>
      <c r="J29" s="55"/>
    </row>
    <row r="30" spans="1:10" ht="15" customHeight="1">
      <c r="A30" s="20" t="s">
        <v>37</v>
      </c>
      <c r="F30" s="16"/>
      <c r="G30" s="21"/>
      <c r="H30" s="67"/>
      <c r="I30" s="68"/>
      <c r="J30" s="67"/>
    </row>
    <row r="31" spans="1:10" ht="15" customHeight="1">
      <c r="A31" s="17" t="s">
        <v>76</v>
      </c>
      <c r="H31" s="57">
        <f>SUM(H32:H34)</f>
        <v>3568.27</v>
      </c>
      <c r="I31" s="56"/>
      <c r="J31" s="57">
        <v>3417.1200000000003</v>
      </c>
    </row>
    <row r="32" spans="2:10" ht="15" customHeight="1">
      <c r="B32" s="14" t="s">
        <v>2</v>
      </c>
      <c r="H32" s="56">
        <v>3568.27</v>
      </c>
      <c r="I32" s="56"/>
      <c r="J32" s="56">
        <v>3156.76</v>
      </c>
    </row>
    <row r="33" spans="2:10" ht="15" customHeight="1">
      <c r="B33" s="14" t="s">
        <v>87</v>
      </c>
      <c r="H33" s="57">
        <v>0</v>
      </c>
      <c r="I33" s="56"/>
      <c r="J33" s="56">
        <v>260.36</v>
      </c>
    </row>
    <row r="34" spans="1:10" ht="15" customHeight="1" hidden="1">
      <c r="A34" s="28"/>
      <c r="B34" s="14" t="s">
        <v>89</v>
      </c>
      <c r="F34" s="15">
        <v>6</v>
      </c>
      <c r="H34" s="57">
        <v>0</v>
      </c>
      <c r="I34" s="56"/>
      <c r="J34" s="57">
        <v>0</v>
      </c>
    </row>
    <row r="35" spans="1:10" ht="15" customHeight="1">
      <c r="A35" s="17" t="s">
        <v>41</v>
      </c>
      <c r="H35" s="58">
        <f>SUM(H32:H34)</f>
        <v>3568.27</v>
      </c>
      <c r="I35" s="61"/>
      <c r="J35" s="58">
        <v>3417.1200000000003</v>
      </c>
    </row>
    <row r="36" spans="8:12" ht="9" customHeight="1">
      <c r="H36" s="55"/>
      <c r="I36" s="56"/>
      <c r="J36" s="55"/>
      <c r="L36" s="33" t="s">
        <v>30</v>
      </c>
    </row>
    <row r="37" spans="1:10" ht="15" customHeight="1">
      <c r="A37" s="17" t="s">
        <v>3</v>
      </c>
      <c r="E37" s="29"/>
      <c r="H37" s="55"/>
      <c r="I37" s="56"/>
      <c r="J37" s="55"/>
    </row>
    <row r="38" spans="1:10" ht="15" customHeight="1">
      <c r="A38" s="17" t="s">
        <v>44</v>
      </c>
      <c r="H38" s="57">
        <f>+H39</f>
        <v>325176</v>
      </c>
      <c r="I38" s="56"/>
      <c r="J38" s="57">
        <v>325176</v>
      </c>
    </row>
    <row r="39" spans="2:10" ht="15" customHeight="1">
      <c r="B39" s="14" t="s">
        <v>4</v>
      </c>
      <c r="F39" s="15" t="s">
        <v>93</v>
      </c>
      <c r="H39" s="56">
        <v>325176</v>
      </c>
      <c r="I39" s="56"/>
      <c r="J39" s="56">
        <v>325176</v>
      </c>
    </row>
    <row r="40" spans="8:10" ht="5.25" customHeight="1">
      <c r="H40" s="55"/>
      <c r="I40" s="56"/>
      <c r="J40" s="55"/>
    </row>
    <row r="41" spans="1:11" ht="15" customHeight="1">
      <c r="A41" s="17" t="s">
        <v>5</v>
      </c>
      <c r="H41" s="57">
        <f>H42</f>
        <v>6940.0199999999995</v>
      </c>
      <c r="I41" s="56"/>
      <c r="J41" s="57">
        <v>3814</v>
      </c>
      <c r="K41" s="61"/>
    </row>
    <row r="42" spans="2:11" ht="12.75" customHeight="1">
      <c r="B42" s="14" t="s">
        <v>6</v>
      </c>
      <c r="F42" s="15">
        <v>12</v>
      </c>
      <c r="H42" s="69">
        <f>6143.82+339.33+456.87</f>
        <v>6940.0199999999995</v>
      </c>
      <c r="I42" s="56"/>
      <c r="J42" s="56">
        <v>3814</v>
      </c>
      <c r="K42" s="61"/>
    </row>
    <row r="43" spans="8:10" ht="5.25" customHeight="1">
      <c r="H43" s="56"/>
      <c r="I43" s="56"/>
      <c r="J43" s="56"/>
    </row>
    <row r="44" spans="1:10" ht="15" customHeight="1">
      <c r="A44" s="17" t="s">
        <v>60</v>
      </c>
      <c r="H44" s="57">
        <f>H45</f>
        <v>504</v>
      </c>
      <c r="I44" s="56"/>
      <c r="J44" s="57">
        <v>7670.3</v>
      </c>
    </row>
    <row r="45" spans="1:12" ht="15" customHeight="1">
      <c r="A45" s="17"/>
      <c r="B45" s="14" t="s">
        <v>61</v>
      </c>
      <c r="F45" s="15" t="s">
        <v>90</v>
      </c>
      <c r="H45" s="56">
        <v>504</v>
      </c>
      <c r="I45" s="56"/>
      <c r="J45" s="56">
        <v>7670.3</v>
      </c>
      <c r="K45" s="18" t="s">
        <v>30</v>
      </c>
      <c r="L45" s="30" t="s">
        <v>30</v>
      </c>
    </row>
    <row r="46" spans="8:12" ht="6" customHeight="1">
      <c r="H46" s="33"/>
      <c r="I46" s="33"/>
      <c r="J46" s="33"/>
      <c r="L46" s="14" t="s">
        <v>30</v>
      </c>
    </row>
    <row r="47" spans="1:10" ht="15" customHeight="1">
      <c r="A47" s="17" t="s">
        <v>66</v>
      </c>
      <c r="F47" s="15">
        <v>12</v>
      </c>
      <c r="H47" s="34">
        <f>+H48+H49</f>
        <v>-28264.910000000003</v>
      </c>
      <c r="I47" s="62"/>
      <c r="J47" s="34">
        <v>-73010.38</v>
      </c>
    </row>
    <row r="48" spans="2:10" ht="15" customHeight="1">
      <c r="B48" s="3" t="s">
        <v>67</v>
      </c>
      <c r="H48" s="56">
        <f>-38469.75+5117.24</f>
        <v>-33352.51</v>
      </c>
      <c r="I48" s="56"/>
      <c r="J48" s="56">
        <v>-79862.55</v>
      </c>
    </row>
    <row r="49" spans="2:12" ht="15" customHeight="1">
      <c r="B49" s="14" t="s">
        <v>7</v>
      </c>
      <c r="H49" s="66">
        <f>30519.25-25431.65</f>
        <v>5087.5999999999985</v>
      </c>
      <c r="I49" s="56"/>
      <c r="J49" s="57">
        <v>6852.17</v>
      </c>
      <c r="L49" s="27" t="s">
        <v>30</v>
      </c>
    </row>
    <row r="50" spans="1:10" ht="15" customHeight="1">
      <c r="A50" s="17" t="s">
        <v>38</v>
      </c>
      <c r="H50" s="60">
        <f>H38+H41+H44+H47</f>
        <v>304355.11</v>
      </c>
      <c r="I50" s="56"/>
      <c r="J50" s="60">
        <v>263649.92</v>
      </c>
    </row>
    <row r="51" spans="1:10" ht="15" customHeight="1" thickBot="1">
      <c r="A51" s="17" t="s">
        <v>77</v>
      </c>
      <c r="H51" s="63">
        <f>H31+H38+H41+H44+H47</f>
        <v>307923.38</v>
      </c>
      <c r="I51" s="61"/>
      <c r="J51" s="63">
        <v>267067.04</v>
      </c>
    </row>
    <row r="52" spans="8:10" ht="12" customHeight="1" thickTop="1">
      <c r="H52" s="8"/>
      <c r="I52" s="12"/>
      <c r="J52" s="8"/>
    </row>
    <row r="53" spans="8:10" ht="12" customHeight="1">
      <c r="H53" s="8"/>
      <c r="I53" s="12"/>
      <c r="J53" s="8"/>
    </row>
    <row r="54" spans="1:13" ht="15" customHeight="1">
      <c r="A54" s="17"/>
      <c r="H54" s="55"/>
      <c r="I54" s="12"/>
      <c r="J54" s="55"/>
      <c r="L54" s="33"/>
      <c r="M54" s="33" t="s">
        <v>30</v>
      </c>
    </row>
    <row r="55" spans="1:10" ht="4.5" customHeight="1">
      <c r="A55" s="17"/>
      <c r="H55" s="8"/>
      <c r="I55" s="12"/>
      <c r="J55" s="8"/>
    </row>
    <row r="56" spans="8:10" ht="7.5" customHeight="1">
      <c r="H56" s="61"/>
      <c r="I56" s="61"/>
      <c r="J56" s="33"/>
    </row>
    <row r="57" spans="1:10" ht="15" customHeight="1">
      <c r="A57" s="17"/>
      <c r="C57" s="17" t="s">
        <v>104</v>
      </c>
      <c r="G57" s="17" t="s">
        <v>82</v>
      </c>
      <c r="H57" s="61"/>
      <c r="I57" s="61"/>
      <c r="J57" s="58"/>
    </row>
    <row r="58" spans="1:10" ht="15" customHeight="1">
      <c r="A58" s="17"/>
      <c r="D58" s="14" t="s">
        <v>105</v>
      </c>
      <c r="G58" s="14" t="s">
        <v>103</v>
      </c>
      <c r="H58" s="61"/>
      <c r="I58" s="61"/>
      <c r="J58" s="33"/>
    </row>
    <row r="59" spans="2:10" ht="15" customHeight="1">
      <c r="B59" s="17"/>
      <c r="H59" s="61"/>
      <c r="I59" s="61"/>
      <c r="J59" s="58"/>
    </row>
    <row r="60" spans="8:10" ht="15" customHeight="1">
      <c r="H60" s="61"/>
      <c r="I60" s="61"/>
      <c r="J60" s="58"/>
    </row>
    <row r="61" spans="8:10" ht="7.5" customHeight="1">
      <c r="H61" s="61"/>
      <c r="I61" s="61"/>
      <c r="J61" s="61"/>
    </row>
    <row r="62" spans="2:10" ht="15" customHeight="1">
      <c r="B62" s="17"/>
      <c r="H62" s="61"/>
      <c r="I62" s="61"/>
      <c r="J62" s="61"/>
    </row>
    <row r="63" spans="8:10" ht="15" customHeight="1">
      <c r="H63" s="61"/>
      <c r="I63" s="61"/>
      <c r="J63" s="58"/>
    </row>
    <row r="64" spans="1:10" ht="15" customHeight="1" thickBot="1">
      <c r="A64" s="17"/>
      <c r="H64" s="61"/>
      <c r="I64" s="61"/>
      <c r="J64" s="59"/>
    </row>
    <row r="65" ht="15" customHeight="1" thickTop="1">
      <c r="H65" s="18"/>
    </row>
    <row r="66" ht="11.25" customHeight="1">
      <c r="H66" s="18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39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N62"/>
  <sheetViews>
    <sheetView showGridLines="0" tabSelected="1" zoomScale="115" zoomScaleNormal="115" zoomScaleSheetLayoutView="80" zoomScalePageLayoutView="0" workbookViewId="0" topLeftCell="A15">
      <selection activeCell="C48" sqref="C48"/>
    </sheetView>
  </sheetViews>
  <sheetFormatPr defaultColWidth="11.421875" defaultRowHeight="12.75"/>
  <cols>
    <col min="1" max="2" width="5.57421875" style="14" customWidth="1"/>
    <col min="3" max="4" width="11.421875" style="14" customWidth="1"/>
    <col min="5" max="5" width="25.8515625" style="14" customWidth="1"/>
    <col min="6" max="6" width="2.7109375" style="14" customWidth="1"/>
    <col min="7" max="7" width="5.28125" style="14" hidden="1" customWidth="1"/>
    <col min="8" max="8" width="7.140625" style="14" hidden="1" customWidth="1"/>
    <col min="9" max="9" width="16.57421875" style="14" customWidth="1"/>
    <col min="10" max="10" width="3.28125" style="14" customWidth="1"/>
    <col min="11" max="11" width="11.8515625" style="14" hidden="1" customWidth="1"/>
    <col min="12" max="12" width="11.8515625" style="14" bestFit="1" customWidth="1"/>
    <col min="13" max="13" width="17.421875" style="14" bestFit="1" customWidth="1"/>
    <col min="14" max="16384" width="11.421875" style="14" customWidth="1"/>
  </cols>
  <sheetData>
    <row r="1" ht="15"/>
    <row r="2" ht="15"/>
    <row r="3" spans="1:11" ht="15.75" customHeight="1">
      <c r="A3" s="17" t="s">
        <v>30</v>
      </c>
      <c r="B3" s="17"/>
      <c r="C3" s="17" t="s">
        <v>116</v>
      </c>
      <c r="D3" s="17"/>
      <c r="E3" s="17"/>
      <c r="F3" s="17"/>
      <c r="G3" s="17"/>
      <c r="H3" s="17"/>
      <c r="I3" s="17"/>
      <c r="J3" s="2"/>
      <c r="K3" s="17"/>
    </row>
    <row r="4" spans="1:11" ht="15.75" customHeight="1">
      <c r="A4" s="14" t="str">
        <f>Balance!A5</f>
        <v>                                                        (Casa de Corredores de Bolsa)</v>
      </c>
      <c r="B4" s="17"/>
      <c r="C4" s="17"/>
      <c r="D4" s="17"/>
      <c r="E4" s="17"/>
      <c r="F4" s="17"/>
      <c r="G4" s="17"/>
      <c r="H4" s="17"/>
      <c r="I4" s="17"/>
      <c r="J4" s="2"/>
      <c r="K4" s="17"/>
    </row>
    <row r="5" spans="1:11" ht="15.75" customHeight="1">
      <c r="A5" s="76" t="s">
        <v>113</v>
      </c>
      <c r="B5" s="76"/>
      <c r="C5" s="76"/>
      <c r="D5" s="76"/>
      <c r="E5" s="76"/>
      <c r="F5" s="76"/>
      <c r="G5" s="76"/>
      <c r="H5" s="76"/>
      <c r="I5" s="76"/>
      <c r="J5" s="76"/>
      <c r="K5" s="3"/>
    </row>
    <row r="6" spans="1:11" ht="15.75" customHeight="1">
      <c r="A6" s="3" t="s">
        <v>114</v>
      </c>
      <c r="B6" s="3"/>
      <c r="C6" s="3"/>
      <c r="D6" s="3"/>
      <c r="E6" s="3"/>
      <c r="F6" s="31"/>
      <c r="G6" s="31"/>
      <c r="H6" s="3"/>
      <c r="I6" s="3"/>
      <c r="J6" s="3"/>
      <c r="K6" s="3"/>
    </row>
    <row r="7" spans="1:11" ht="15.75" customHeight="1" hidden="1">
      <c r="A7" s="3"/>
      <c r="B7" s="3"/>
      <c r="C7" s="3"/>
      <c r="D7" s="3"/>
      <c r="E7" s="3"/>
      <c r="F7" s="31"/>
      <c r="G7" s="31"/>
      <c r="H7" s="3"/>
      <c r="I7" s="3"/>
      <c r="J7" s="3"/>
      <c r="K7" s="3"/>
    </row>
    <row r="8" spans="1:11" ht="15.75" customHeight="1">
      <c r="A8" s="2" t="s">
        <v>119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2" ht="15.75" customHeight="1" hidden="1">
      <c r="A9" s="3"/>
      <c r="B9" s="3"/>
    </row>
    <row r="10" spans="1:11" ht="15.75" customHeight="1" hidden="1">
      <c r="A10" s="3" t="s">
        <v>30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 customHeight="1" hidden="1">
      <c r="A11" s="28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 customHeight="1">
      <c r="A12" s="4" t="s">
        <v>115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7:11" ht="15" hidden="1">
      <c r="G14" s="20" t="s">
        <v>36</v>
      </c>
      <c r="H14" s="17"/>
      <c r="I14" s="19"/>
      <c r="J14" s="17"/>
      <c r="K14" s="19">
        <v>2013</v>
      </c>
    </row>
    <row r="15" ht="3" customHeight="1"/>
    <row r="16" spans="1:11" ht="15">
      <c r="A16" s="17" t="s">
        <v>9</v>
      </c>
      <c r="I16" s="57">
        <f>+I17+I18</f>
        <v>28000</v>
      </c>
      <c r="J16" s="33"/>
      <c r="K16" s="57">
        <v>95070.79</v>
      </c>
    </row>
    <row r="17" spans="2:11" ht="16.5" customHeight="1">
      <c r="B17" s="14" t="s">
        <v>26</v>
      </c>
      <c r="G17" s="15"/>
      <c r="I17" s="30">
        <v>0</v>
      </c>
      <c r="J17" s="33"/>
      <c r="K17" s="55">
        <v>6541.79</v>
      </c>
    </row>
    <row r="18" spans="2:11" ht="15">
      <c r="B18" s="14" t="s">
        <v>10</v>
      </c>
      <c r="G18" s="15">
        <v>13</v>
      </c>
      <c r="I18" s="57">
        <v>28000</v>
      </c>
      <c r="J18" s="33"/>
      <c r="K18" s="57">
        <v>88529</v>
      </c>
    </row>
    <row r="19" spans="7:13" ht="15">
      <c r="G19" s="15"/>
      <c r="I19" s="55"/>
      <c r="J19" s="33"/>
      <c r="K19" s="55"/>
      <c r="M19" s="14" t="s">
        <v>30</v>
      </c>
    </row>
    <row r="20" spans="1:11" ht="15">
      <c r="A20" s="17" t="s">
        <v>12</v>
      </c>
      <c r="G20" s="15"/>
      <c r="I20" s="58">
        <f>+I21+I23</f>
        <v>25431.65</v>
      </c>
      <c r="J20" s="33"/>
      <c r="K20" s="58">
        <v>119046.35</v>
      </c>
    </row>
    <row r="21" spans="2:14" ht="15">
      <c r="B21" s="14" t="s">
        <v>24</v>
      </c>
      <c r="G21" s="15"/>
      <c r="I21" s="55">
        <v>1471.61</v>
      </c>
      <c r="J21" s="33"/>
      <c r="K21" s="55">
        <v>1346.36</v>
      </c>
      <c r="N21" s="14" t="s">
        <v>30</v>
      </c>
    </row>
    <row r="22" spans="2:11" ht="15">
      <c r="B22" s="14" t="s">
        <v>13</v>
      </c>
      <c r="G22" s="15"/>
      <c r="I22" s="55" t="s">
        <v>30</v>
      </c>
      <c r="J22" s="33"/>
      <c r="K22" s="55" t="s">
        <v>30</v>
      </c>
    </row>
    <row r="23" spans="2:12" ht="15">
      <c r="B23" s="14" t="s">
        <v>14</v>
      </c>
      <c r="G23" s="15" t="s">
        <v>94</v>
      </c>
      <c r="I23" s="65">
        <f>23847.19+77.15+35.7</f>
        <v>23960.04</v>
      </c>
      <c r="J23" s="33"/>
      <c r="K23" s="57">
        <v>117699.99</v>
      </c>
      <c r="L23" s="14" t="s">
        <v>30</v>
      </c>
    </row>
    <row r="24" spans="7:11" ht="11.25" customHeight="1">
      <c r="G24" s="15"/>
      <c r="I24" s="56"/>
      <c r="J24" s="61"/>
      <c r="K24" s="56"/>
    </row>
    <row r="25" spans="1:11" ht="16.5" customHeight="1">
      <c r="A25" s="17" t="s">
        <v>15</v>
      </c>
      <c r="G25" s="15"/>
      <c r="I25" s="61">
        <f>+I16-I20</f>
        <v>2568.3499999999985</v>
      </c>
      <c r="J25" s="61"/>
      <c r="K25" s="61">
        <v>-23975.560000000012</v>
      </c>
    </row>
    <row r="26" spans="7:11" ht="5.25" customHeight="1">
      <c r="G26" s="15"/>
      <c r="I26" s="55"/>
      <c r="J26" s="33"/>
      <c r="K26" s="55"/>
    </row>
    <row r="27" spans="1:11" ht="15">
      <c r="A27" s="17" t="s">
        <v>42</v>
      </c>
      <c r="G27" s="15"/>
      <c r="I27" s="55"/>
      <c r="J27" s="33"/>
      <c r="K27" s="55"/>
    </row>
    <row r="28" spans="7:11" ht="5.25" customHeight="1">
      <c r="G28" s="15"/>
      <c r="I28" s="55"/>
      <c r="J28" s="33"/>
      <c r="K28" s="55"/>
    </row>
    <row r="29" spans="1:11" ht="15">
      <c r="A29" s="17" t="s">
        <v>16</v>
      </c>
      <c r="G29" s="15"/>
      <c r="I29" s="57">
        <f>I30</f>
        <v>2519.25</v>
      </c>
      <c r="J29" s="33"/>
      <c r="K29" s="57">
        <v>31343.48</v>
      </c>
    </row>
    <row r="30" spans="2:12" ht="18.75" customHeight="1">
      <c r="B30" s="14" t="s">
        <v>34</v>
      </c>
      <c r="G30" s="15"/>
      <c r="I30" s="57">
        <v>2519.25</v>
      </c>
      <c r="J30" s="33"/>
      <c r="K30" s="57">
        <v>31343.48</v>
      </c>
      <c r="L30" s="33" t="s">
        <v>30</v>
      </c>
    </row>
    <row r="31" spans="7:13" ht="10.5" customHeight="1">
      <c r="G31" s="15"/>
      <c r="I31" s="56"/>
      <c r="J31" s="61"/>
      <c r="K31" s="56"/>
      <c r="M31" s="27" t="s">
        <v>30</v>
      </c>
    </row>
    <row r="32" spans="1:14" ht="16.5" customHeight="1" hidden="1">
      <c r="A32" s="17" t="s">
        <v>73</v>
      </c>
      <c r="G32" s="15"/>
      <c r="I32" s="58">
        <f>+I25+I29</f>
        <v>5087.5999999999985</v>
      </c>
      <c r="J32" s="33"/>
      <c r="K32" s="58">
        <v>7367.919999999987</v>
      </c>
      <c r="N32" s="32"/>
    </row>
    <row r="33" spans="7:13" ht="8.25" customHeight="1" hidden="1">
      <c r="G33" s="15"/>
      <c r="I33" s="55"/>
      <c r="J33" s="33"/>
      <c r="K33" s="55"/>
      <c r="M33" s="33" t="s">
        <v>30</v>
      </c>
    </row>
    <row r="34" spans="1:11" ht="14.25" customHeight="1" hidden="1">
      <c r="A34" s="17" t="s">
        <v>17</v>
      </c>
      <c r="G34" s="15"/>
      <c r="I34" s="58">
        <f>+I35</f>
        <v>0</v>
      </c>
      <c r="J34" s="33"/>
      <c r="K34" s="58">
        <v>0</v>
      </c>
    </row>
    <row r="35" spans="2:11" ht="15" customHeight="1" hidden="1">
      <c r="B35" s="14" t="s">
        <v>27</v>
      </c>
      <c r="G35" s="15">
        <v>6</v>
      </c>
      <c r="I35" s="58">
        <v>0</v>
      </c>
      <c r="J35" s="33"/>
      <c r="K35" s="58">
        <v>0</v>
      </c>
    </row>
    <row r="36" spans="7:11" ht="9.75" customHeight="1" hidden="1">
      <c r="G36" s="15"/>
      <c r="I36" s="55"/>
      <c r="J36" s="33"/>
      <c r="K36" s="55"/>
    </row>
    <row r="37" spans="7:11" ht="9.75" customHeight="1" hidden="1">
      <c r="G37" s="15"/>
      <c r="I37" s="55"/>
      <c r="J37" s="33"/>
      <c r="K37" s="55"/>
    </row>
    <row r="38" spans="7:11" ht="4.5" customHeight="1">
      <c r="G38" s="15"/>
      <c r="I38" s="55"/>
      <c r="J38" s="33"/>
      <c r="K38" s="55"/>
    </row>
    <row r="39" spans="1:13" ht="15.75" thickBot="1">
      <c r="A39" s="17" t="s">
        <v>98</v>
      </c>
      <c r="G39" s="15"/>
      <c r="I39" s="72">
        <f>+I32-I34</f>
        <v>5087.5999999999985</v>
      </c>
      <c r="J39" s="33"/>
      <c r="K39" s="62">
        <v>7367.919999999987</v>
      </c>
      <c r="M39" s="53" t="s">
        <v>30</v>
      </c>
    </row>
    <row r="40" spans="7:13" ht="9" customHeight="1" thickTop="1">
      <c r="G40" s="15"/>
      <c r="I40" s="56"/>
      <c r="J40" s="33"/>
      <c r="K40" s="56"/>
      <c r="M40" s="27" t="s">
        <v>30</v>
      </c>
    </row>
    <row r="41" spans="1:11" ht="18" customHeight="1" hidden="1">
      <c r="A41" s="17" t="s">
        <v>30</v>
      </c>
      <c r="G41" s="15"/>
      <c r="I41" s="61">
        <v>0</v>
      </c>
      <c r="J41" s="33"/>
      <c r="K41" s="61">
        <v>-79862.55</v>
      </c>
    </row>
    <row r="42" spans="1:11" ht="15.75" customHeight="1">
      <c r="A42" s="17"/>
      <c r="B42" s="17" t="s">
        <v>11</v>
      </c>
      <c r="G42" s="15"/>
      <c r="I42" s="61"/>
      <c r="J42" s="33"/>
      <c r="K42" s="61"/>
    </row>
    <row r="43" spans="1:11" ht="15" customHeight="1">
      <c r="A43" s="17"/>
      <c r="B43" s="14" t="s">
        <v>91</v>
      </c>
      <c r="G43" s="15">
        <v>12</v>
      </c>
      <c r="I43" s="73">
        <v>0</v>
      </c>
      <c r="J43" s="33"/>
      <c r="K43" s="58">
        <v>-515.75</v>
      </c>
    </row>
    <row r="44" spans="2:13" ht="15" customHeight="1">
      <c r="B44" s="14" t="s">
        <v>97</v>
      </c>
      <c r="G44" s="15"/>
      <c r="I44" s="58">
        <v>0</v>
      </c>
      <c r="J44" s="33"/>
      <c r="K44" s="33"/>
      <c r="M44" s="33" t="s">
        <v>30</v>
      </c>
    </row>
    <row r="45" spans="7:13" ht="9.75" customHeight="1">
      <c r="G45" s="15"/>
      <c r="I45" s="33"/>
      <c r="J45" s="33"/>
      <c r="K45" s="33"/>
      <c r="M45" s="33"/>
    </row>
    <row r="46" spans="7:13" ht="4.5" customHeight="1">
      <c r="G46" s="15"/>
      <c r="I46" s="33"/>
      <c r="J46" s="33"/>
      <c r="K46" s="33"/>
      <c r="M46" s="33"/>
    </row>
    <row r="47" spans="1:13" ht="15.75" customHeight="1" thickBot="1">
      <c r="A47" s="17" t="s">
        <v>99</v>
      </c>
      <c r="G47" s="15"/>
      <c r="I47" s="74">
        <f>+I39+I41+I43+I44</f>
        <v>5087.5999999999985</v>
      </c>
      <c r="J47" s="33"/>
      <c r="K47" s="64">
        <f>SUM(K39:K43)</f>
        <v>-73010.38000000002</v>
      </c>
      <c r="M47" s="54"/>
    </row>
    <row r="48" spans="7:11" ht="9.75" customHeight="1" thickTop="1">
      <c r="G48" s="15"/>
      <c r="I48" s="27"/>
      <c r="K48" s="27"/>
    </row>
    <row r="49" spans="1:13" ht="15">
      <c r="A49" s="18"/>
      <c r="B49" s="18"/>
      <c r="C49" s="18"/>
      <c r="D49" s="18"/>
      <c r="E49" s="18"/>
      <c r="F49" s="18"/>
      <c r="G49" s="18"/>
      <c r="H49" s="35"/>
      <c r="I49" s="35"/>
      <c r="K49" s="13">
        <v>27098</v>
      </c>
      <c r="M49" s="54"/>
    </row>
    <row r="50" spans="1:11" ht="18" customHeight="1" thickBot="1">
      <c r="A50" s="18"/>
      <c r="B50" s="18"/>
      <c r="C50" s="18"/>
      <c r="D50" s="18"/>
      <c r="E50" s="18"/>
      <c r="F50" s="18"/>
      <c r="G50" s="18"/>
      <c r="H50" s="35"/>
      <c r="I50" s="35"/>
      <c r="K50" s="36">
        <v>12</v>
      </c>
    </row>
    <row r="51" spans="1:11" ht="15.75" thickTop="1">
      <c r="A51" s="18"/>
      <c r="B51" s="18"/>
      <c r="C51" s="18"/>
      <c r="D51" s="18"/>
      <c r="E51" s="18"/>
      <c r="F51" s="18"/>
      <c r="G51" s="18"/>
      <c r="H51" s="35"/>
      <c r="I51" s="35"/>
      <c r="J51" s="35"/>
      <c r="K51" s="35"/>
    </row>
    <row r="52" spans="1:11" ht="15">
      <c r="A52" s="18"/>
      <c r="B52" s="17" t="s">
        <v>96</v>
      </c>
      <c r="E52" s="17" t="s">
        <v>102</v>
      </c>
      <c r="F52" s="17" t="s">
        <v>101</v>
      </c>
      <c r="G52" s="61"/>
      <c r="H52" s="61"/>
      <c r="I52" s="35"/>
      <c r="J52" s="35"/>
      <c r="K52" s="35"/>
    </row>
    <row r="53" spans="1:11" ht="15">
      <c r="A53" s="18"/>
      <c r="B53" s="14" t="s">
        <v>95</v>
      </c>
      <c r="E53" s="14" t="s">
        <v>107</v>
      </c>
      <c r="F53" s="14" t="s">
        <v>106</v>
      </c>
      <c r="G53" s="61"/>
      <c r="H53" s="61"/>
      <c r="I53" s="35"/>
      <c r="J53" s="35"/>
      <c r="K53" s="35"/>
    </row>
    <row r="54" spans="1:11" ht="15">
      <c r="A54" s="18"/>
      <c r="G54" s="61"/>
      <c r="H54" s="61"/>
      <c r="I54" s="35"/>
      <c r="J54" s="35"/>
      <c r="K54" s="35"/>
    </row>
    <row r="55" spans="1:11" ht="15">
      <c r="A55" s="18"/>
      <c r="G55" s="61"/>
      <c r="H55" s="61"/>
      <c r="I55" s="35"/>
      <c r="J55" s="35"/>
      <c r="K55" s="35"/>
    </row>
    <row r="56" spans="1:11" ht="15">
      <c r="A56" s="18"/>
      <c r="F56" s="15"/>
      <c r="H56" s="61"/>
      <c r="I56" s="35"/>
      <c r="J56" s="35"/>
      <c r="K56" s="35"/>
    </row>
    <row r="57" spans="1:11" ht="15">
      <c r="A57" s="18"/>
      <c r="B57" s="14" t="s">
        <v>30</v>
      </c>
      <c r="C57" s="17" t="s">
        <v>30</v>
      </c>
      <c r="F57" s="15"/>
      <c r="H57" s="61"/>
      <c r="I57" s="35"/>
      <c r="J57" s="35"/>
      <c r="K57" s="35"/>
    </row>
    <row r="58" spans="4:11" ht="15">
      <c r="D58" s="15" t="s">
        <v>30</v>
      </c>
      <c r="F58" s="15"/>
      <c r="H58" s="61"/>
      <c r="J58" s="35"/>
      <c r="K58" s="35"/>
    </row>
    <row r="59" spans="3:11" ht="15">
      <c r="C59" s="17" t="s">
        <v>100</v>
      </c>
      <c r="D59" s="14" t="s">
        <v>30</v>
      </c>
      <c r="E59" s="15" t="s">
        <v>30</v>
      </c>
      <c r="F59" s="15"/>
      <c r="H59" s="61"/>
      <c r="J59" s="35"/>
      <c r="K59" s="35"/>
    </row>
    <row r="60" spans="3:13" ht="21" customHeight="1">
      <c r="C60" s="17" t="s">
        <v>100</v>
      </c>
      <c r="D60" s="14" t="s">
        <v>30</v>
      </c>
      <c r="E60" s="14" t="s">
        <v>30</v>
      </c>
      <c r="F60" s="15"/>
      <c r="H60" s="61"/>
      <c r="J60" s="35"/>
      <c r="K60" s="35"/>
      <c r="M60" s="14" t="s">
        <v>30</v>
      </c>
    </row>
    <row r="61" spans="3:11" ht="13.5" customHeight="1">
      <c r="C61" s="15" t="s">
        <v>30</v>
      </c>
      <c r="J61" s="35"/>
      <c r="K61" s="35"/>
    </row>
    <row r="62" spans="10:11" ht="15">
      <c r="J62" s="35"/>
      <c r="K62" s="35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9" customWidth="1"/>
    <col min="2" max="2" width="3.00390625" style="39" customWidth="1"/>
    <col min="3" max="3" width="65.00390625" style="39" customWidth="1"/>
    <col min="4" max="4" width="3.28125" style="39" customWidth="1"/>
    <col min="5" max="5" width="13.57421875" style="39" customWidth="1"/>
    <col min="6" max="6" width="9.7109375" style="39" customWidth="1"/>
    <col min="7" max="7" width="3.28125" style="39" customWidth="1"/>
    <col min="8" max="8" width="9.7109375" style="39" hidden="1" customWidth="1"/>
    <col min="9" max="9" width="5.140625" style="40" customWidth="1"/>
    <col min="10" max="11" width="11.421875" style="40" customWidth="1"/>
    <col min="12" max="16384" width="11.421875" style="39" customWidth="1"/>
  </cols>
  <sheetData>
    <row r="1" spans="1:11" ht="15" customHeight="1">
      <c r="A1" s="37" t="s">
        <v>39</v>
      </c>
      <c r="B1" s="37"/>
      <c r="C1" s="37"/>
      <c r="D1" s="37"/>
      <c r="E1" s="37"/>
      <c r="F1" s="37"/>
      <c r="G1" s="37"/>
      <c r="H1" s="37"/>
      <c r="I1" s="38"/>
      <c r="J1" s="38"/>
      <c r="K1" s="39"/>
    </row>
    <row r="2" spans="1:11" ht="15" customHeight="1">
      <c r="A2" s="77" t="s">
        <v>8</v>
      </c>
      <c r="B2" s="77"/>
      <c r="C2" s="77"/>
      <c r="D2" s="77"/>
      <c r="E2" s="77"/>
      <c r="F2" s="77"/>
      <c r="G2" s="77"/>
      <c r="H2" s="77"/>
      <c r="K2" s="39"/>
    </row>
    <row r="3" spans="1:11" ht="15" customHeight="1">
      <c r="A3" s="78" t="s">
        <v>45</v>
      </c>
      <c r="B3" s="78"/>
      <c r="C3" s="78"/>
      <c r="D3" s="78"/>
      <c r="E3" s="78"/>
      <c r="F3" s="78"/>
      <c r="G3" s="78"/>
      <c r="H3" s="78"/>
      <c r="K3" s="39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9"/>
    </row>
    <row r="5" spans="1:11" ht="15" customHeight="1">
      <c r="A5" s="77" t="s">
        <v>32</v>
      </c>
      <c r="B5" s="77"/>
      <c r="C5" s="77"/>
      <c r="D5" s="77"/>
      <c r="E5" s="77"/>
      <c r="F5" s="77"/>
      <c r="G5" s="77"/>
      <c r="H5" s="77"/>
      <c r="K5" s="39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9"/>
    </row>
    <row r="7" spans="1:11" ht="15" customHeight="1">
      <c r="A7" s="78" t="s">
        <v>79</v>
      </c>
      <c r="B7" s="78"/>
      <c r="C7" s="78"/>
      <c r="D7" s="78"/>
      <c r="E7" s="78"/>
      <c r="F7" s="78"/>
      <c r="G7" s="78"/>
      <c r="H7" s="78"/>
      <c r="K7" s="39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9"/>
    </row>
    <row r="9" spans="1:11" ht="15" customHeight="1">
      <c r="A9" s="78" t="s">
        <v>80</v>
      </c>
      <c r="B9" s="78"/>
      <c r="C9" s="78"/>
      <c r="D9" s="78"/>
      <c r="E9" s="78"/>
      <c r="F9" s="78"/>
      <c r="G9" s="78"/>
      <c r="H9" s="78"/>
      <c r="K9" s="39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9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9"/>
    </row>
    <row r="12" spans="4:11" ht="15" customHeight="1">
      <c r="D12" s="41"/>
      <c r="E12" s="41"/>
      <c r="F12" s="41">
        <v>2011</v>
      </c>
      <c r="G12" s="41"/>
      <c r="H12" s="41">
        <v>2010</v>
      </c>
      <c r="K12" s="39"/>
    </row>
    <row r="13" spans="1:11" ht="15" customHeight="1">
      <c r="A13" s="42" t="s">
        <v>18</v>
      </c>
      <c r="F13" s="43"/>
      <c r="G13" s="43"/>
      <c r="H13" s="43"/>
      <c r="K13" s="39"/>
    </row>
    <row r="14" spans="2:11" ht="15" customHeight="1">
      <c r="B14" s="39" t="s">
        <v>48</v>
      </c>
      <c r="D14" s="39" t="s">
        <v>30</v>
      </c>
      <c r="E14" s="39" t="s">
        <v>30</v>
      </c>
      <c r="F14" s="43">
        <f>'[1]HOJA'!D40</f>
        <v>85102</v>
      </c>
      <c r="G14" s="43"/>
      <c r="H14" s="43">
        <v>17</v>
      </c>
      <c r="J14" s="44"/>
      <c r="K14" s="39"/>
    </row>
    <row r="15" spans="2:11" ht="15" customHeight="1">
      <c r="B15" s="39" t="s">
        <v>49</v>
      </c>
      <c r="E15" s="39" t="s">
        <v>30</v>
      </c>
      <c r="F15" s="43">
        <f>'[1]HOJA'!H41</f>
        <v>20524</v>
      </c>
      <c r="G15" s="43"/>
      <c r="H15" s="43">
        <v>20</v>
      </c>
      <c r="J15" s="44"/>
      <c r="K15" s="39"/>
    </row>
    <row r="16" spans="2:11" ht="15" customHeight="1">
      <c r="B16" s="39" t="s">
        <v>19</v>
      </c>
      <c r="E16" s="39" t="s">
        <v>30</v>
      </c>
      <c r="F16" s="43">
        <v>0</v>
      </c>
      <c r="G16" s="43"/>
      <c r="H16" s="43">
        <v>13</v>
      </c>
      <c r="J16" s="44"/>
      <c r="K16" s="39"/>
    </row>
    <row r="17" spans="5:10" ht="12" customHeight="1">
      <c r="E17" s="39" t="s">
        <v>30</v>
      </c>
      <c r="F17" s="43"/>
      <c r="G17" s="43"/>
      <c r="H17" s="43"/>
      <c r="J17" s="44"/>
    </row>
    <row r="18" spans="1:10" ht="15" customHeight="1">
      <c r="A18" s="39" t="s">
        <v>11</v>
      </c>
      <c r="F18" s="43"/>
      <c r="G18" s="43"/>
      <c r="H18" s="43"/>
      <c r="J18" s="44"/>
    </row>
    <row r="19" spans="2:10" ht="15" customHeight="1">
      <c r="B19" s="39" t="s">
        <v>21</v>
      </c>
      <c r="E19" s="39" t="s">
        <v>30</v>
      </c>
      <c r="F19" s="43">
        <f>'[1]HOJA'!H47</f>
        <v>-740</v>
      </c>
      <c r="G19" s="43"/>
      <c r="H19" s="43">
        <v>-1</v>
      </c>
      <c r="J19" s="44"/>
    </row>
    <row r="20" spans="2:10" ht="15" customHeight="1">
      <c r="B20" s="39" t="s">
        <v>20</v>
      </c>
      <c r="E20" s="39" t="s">
        <v>30</v>
      </c>
      <c r="F20" s="43">
        <f>'[1]HOJA'!H48</f>
        <v>-98704</v>
      </c>
      <c r="G20" s="43"/>
      <c r="H20" s="43">
        <v>-33</v>
      </c>
      <c r="J20" s="44"/>
    </row>
    <row r="21" spans="2:10" ht="15" customHeight="1">
      <c r="B21" s="39" t="s">
        <v>22</v>
      </c>
      <c r="E21" s="39" t="s">
        <v>30</v>
      </c>
      <c r="F21" s="45">
        <v>-6</v>
      </c>
      <c r="G21" s="43"/>
      <c r="H21" s="45">
        <v>-49</v>
      </c>
      <c r="J21" s="44"/>
    </row>
    <row r="22" spans="1:8" ht="15" customHeight="1">
      <c r="A22" s="42" t="s">
        <v>57</v>
      </c>
      <c r="E22" s="39" t="s">
        <v>30</v>
      </c>
      <c r="F22" s="43"/>
      <c r="G22" s="43"/>
      <c r="H22" s="43"/>
    </row>
    <row r="23" spans="2:10" ht="15" customHeight="1">
      <c r="B23" s="42" t="s">
        <v>62</v>
      </c>
      <c r="F23" s="9">
        <f>SUM(F14:F21)</f>
        <v>6176</v>
      </c>
      <c r="G23" s="43"/>
      <c r="H23" s="9">
        <v>-33</v>
      </c>
      <c r="J23" s="10"/>
    </row>
    <row r="24" spans="6:8" ht="8.25" customHeight="1">
      <c r="F24" s="43"/>
      <c r="G24" s="43"/>
      <c r="H24" s="43"/>
    </row>
    <row r="25" spans="1:8" ht="15" customHeight="1">
      <c r="A25" s="42" t="s">
        <v>35</v>
      </c>
      <c r="F25" s="43"/>
      <c r="G25" s="43"/>
      <c r="H25" s="43"/>
    </row>
    <row r="26" spans="2:10" ht="15" customHeight="1">
      <c r="B26" s="39" t="s">
        <v>56</v>
      </c>
      <c r="E26" s="39" t="s">
        <v>30</v>
      </c>
      <c r="F26" s="10">
        <f>'[1]HOJA'!K19</f>
        <v>-11908</v>
      </c>
      <c r="G26" s="44"/>
      <c r="H26" s="10">
        <v>-2</v>
      </c>
      <c r="J26" s="10"/>
    </row>
    <row r="27" spans="2:10" ht="15" customHeight="1">
      <c r="B27" s="39" t="s">
        <v>71</v>
      </c>
      <c r="E27" s="39" t="s">
        <v>30</v>
      </c>
      <c r="F27" s="9">
        <f>'[1]HOJA'!K13</f>
        <v>5194</v>
      </c>
      <c r="G27" s="43"/>
      <c r="H27" s="9">
        <v>0</v>
      </c>
      <c r="J27" s="10"/>
    </row>
    <row r="28" spans="1:8" ht="15" customHeight="1">
      <c r="A28" s="42" t="s">
        <v>57</v>
      </c>
      <c r="F28" s="44"/>
      <c r="G28" s="44"/>
      <c r="H28" s="44"/>
    </row>
    <row r="29" spans="2:10" ht="15" customHeight="1">
      <c r="B29" s="42" t="s">
        <v>63</v>
      </c>
      <c r="F29" s="9">
        <f>+F26+F27</f>
        <v>-6714</v>
      </c>
      <c r="G29" s="43"/>
      <c r="H29" s="9">
        <f>+H26+H27</f>
        <v>-2</v>
      </c>
      <c r="J29" s="10"/>
    </row>
    <row r="30" spans="6:10" ht="13.5" customHeight="1">
      <c r="F30" s="43"/>
      <c r="G30" s="43"/>
      <c r="H30" s="43"/>
      <c r="J30" s="44"/>
    </row>
    <row r="31" spans="1:11" s="42" customFormat="1" ht="15" customHeight="1">
      <c r="A31" s="42" t="s">
        <v>28</v>
      </c>
      <c r="F31" s="46"/>
      <c r="G31" s="46"/>
      <c r="H31" s="46"/>
      <c r="I31" s="47"/>
      <c r="J31" s="48"/>
      <c r="K31" s="47"/>
    </row>
    <row r="32" spans="2:11" s="42" customFormat="1" ht="15" customHeight="1">
      <c r="B32" s="39" t="s">
        <v>54</v>
      </c>
      <c r="F32" s="43">
        <v>0</v>
      </c>
      <c r="G32" s="46"/>
      <c r="H32" s="43">
        <v>50</v>
      </c>
      <c r="I32" s="47"/>
      <c r="J32" s="44"/>
      <c r="K32" s="47"/>
    </row>
    <row r="33" spans="2:10" ht="15" customHeight="1">
      <c r="B33" s="1" t="s">
        <v>43</v>
      </c>
      <c r="F33" s="9">
        <v>0</v>
      </c>
      <c r="G33" s="43"/>
      <c r="H33" s="9">
        <v>-8</v>
      </c>
      <c r="J33" s="10"/>
    </row>
    <row r="34" spans="1:8" ht="15" customHeight="1">
      <c r="A34" s="42" t="s">
        <v>64</v>
      </c>
      <c r="F34" s="43"/>
      <c r="G34" s="43"/>
      <c r="H34" s="43"/>
    </row>
    <row r="35" spans="2:10" ht="15" customHeight="1">
      <c r="B35" s="42" t="s">
        <v>65</v>
      </c>
      <c r="F35" s="9">
        <f>SUM(F32:F33)</f>
        <v>0</v>
      </c>
      <c r="G35" s="44"/>
      <c r="H35" s="9">
        <v>42</v>
      </c>
      <c r="J35" s="10"/>
    </row>
    <row r="36" spans="6:10" ht="12" customHeight="1">
      <c r="F36" s="8"/>
      <c r="G36" s="43"/>
      <c r="H36" s="8"/>
      <c r="J36" s="12"/>
    </row>
    <row r="37" spans="1:10" ht="15" customHeight="1">
      <c r="A37" s="39" t="s">
        <v>78</v>
      </c>
      <c r="F37" s="10">
        <f>F23+F29-F33</f>
        <v>-538</v>
      </c>
      <c r="G37" s="43"/>
      <c r="H37" s="10">
        <v>7</v>
      </c>
      <c r="J37" s="10"/>
    </row>
    <row r="38" spans="1:10" ht="15" customHeight="1">
      <c r="A38" s="39" t="s">
        <v>55</v>
      </c>
      <c r="F38" s="11">
        <f>'[1]HOJA'!D12</f>
        <v>7773</v>
      </c>
      <c r="G38" s="43"/>
      <c r="H38" s="11">
        <v>1</v>
      </c>
      <c r="J38" s="12"/>
    </row>
    <row r="39" spans="6:10" ht="7.5" customHeight="1">
      <c r="F39" s="8"/>
      <c r="G39" s="43"/>
      <c r="H39" s="8"/>
      <c r="J39" s="12"/>
    </row>
    <row r="40" spans="1:10" ht="15" customHeight="1" thickBot="1">
      <c r="A40" s="42" t="s">
        <v>68</v>
      </c>
      <c r="D40" s="39" t="s">
        <v>30</v>
      </c>
      <c r="F40" s="49">
        <f>SUM(F37:F38)</f>
        <v>7235</v>
      </c>
      <c r="G40" s="43"/>
      <c r="H40" s="49">
        <v>8</v>
      </c>
      <c r="J40" s="12"/>
    </row>
    <row r="41" spans="6:11" ht="16.5" customHeight="1" thickTop="1">
      <c r="F41" s="8"/>
      <c r="G41" s="43"/>
      <c r="H41" s="8"/>
      <c r="K41" s="44"/>
    </row>
    <row r="42" spans="1:8" ht="15" customHeight="1">
      <c r="A42" s="42" t="s">
        <v>51</v>
      </c>
      <c r="F42" s="8"/>
      <c r="G42" s="43"/>
      <c r="H42" s="8"/>
    </row>
    <row r="43" spans="1:8" ht="15" customHeight="1">
      <c r="A43" s="42"/>
      <c r="B43" s="42" t="s">
        <v>69</v>
      </c>
      <c r="F43" s="8"/>
      <c r="G43" s="43"/>
      <c r="H43" s="8"/>
    </row>
    <row r="44" spans="2:10" ht="15" customHeight="1">
      <c r="B44" s="1" t="s">
        <v>72</v>
      </c>
      <c r="D44" s="39" t="s">
        <v>30</v>
      </c>
      <c r="F44" s="8">
        <f>'[1]Resultado'!I35</f>
        <v>4963</v>
      </c>
      <c r="G44" s="43"/>
      <c r="H44" s="8">
        <v>-1</v>
      </c>
      <c r="J44" s="12"/>
    </row>
    <row r="45" spans="6:11" ht="16.5" customHeight="1">
      <c r="F45" s="44"/>
      <c r="G45" s="44"/>
      <c r="H45" s="44"/>
      <c r="J45" s="44"/>
      <c r="K45" s="39"/>
    </row>
    <row r="46" spans="1:11" ht="15" customHeight="1">
      <c r="A46" s="50" t="s">
        <v>29</v>
      </c>
      <c r="B46" s="50"/>
      <c r="F46" s="11">
        <f>SUM(F47:F53)</f>
        <v>-4916</v>
      </c>
      <c r="G46" s="43"/>
      <c r="H46" s="11">
        <f>SUM(H47:H53)</f>
        <v>-20</v>
      </c>
      <c r="J46" s="12"/>
      <c r="K46" s="39"/>
    </row>
    <row r="47" spans="2:11" ht="15" customHeight="1">
      <c r="B47" s="50" t="s">
        <v>46</v>
      </c>
      <c r="E47" s="39" t="s">
        <v>30</v>
      </c>
      <c r="F47" s="8">
        <f>'[1]HOJA'!J16</f>
        <v>1330</v>
      </c>
      <c r="G47" s="43"/>
      <c r="H47" s="8">
        <v>3</v>
      </c>
      <c r="J47" s="12"/>
      <c r="K47" s="39"/>
    </row>
    <row r="48" spans="2:11" ht="15" customHeight="1">
      <c r="B48" s="50" t="s">
        <v>70</v>
      </c>
      <c r="E48" s="39" t="s">
        <v>30</v>
      </c>
      <c r="F48" s="8">
        <f>'[1]HOJA'!J15</f>
        <v>16229</v>
      </c>
      <c r="G48" s="43"/>
      <c r="H48" s="8">
        <v>-29</v>
      </c>
      <c r="J48" s="12"/>
      <c r="K48" s="39"/>
    </row>
    <row r="49" spans="2:11" ht="15" customHeight="1">
      <c r="B49" s="50" t="s">
        <v>52</v>
      </c>
      <c r="E49" s="39" t="s">
        <v>30</v>
      </c>
      <c r="F49" s="8">
        <v>0</v>
      </c>
      <c r="G49" s="43"/>
      <c r="H49" s="8">
        <v>12</v>
      </c>
      <c r="J49" s="12"/>
      <c r="K49" s="39"/>
    </row>
    <row r="50" spans="2:11" ht="15" customHeight="1">
      <c r="B50" s="50" t="s">
        <v>47</v>
      </c>
      <c r="E50" s="39" t="s">
        <v>30</v>
      </c>
      <c r="F50" s="8">
        <f>'[1]HOJA'!J25</f>
        <v>-758</v>
      </c>
      <c r="G50" s="43"/>
      <c r="H50" s="8">
        <v>2</v>
      </c>
      <c r="J50" s="12"/>
      <c r="K50" s="39"/>
    </row>
    <row r="51" spans="2:11" ht="15" customHeight="1">
      <c r="B51" s="50" t="s">
        <v>53</v>
      </c>
      <c r="E51" s="39" t="s">
        <v>30</v>
      </c>
      <c r="F51" s="8">
        <f>'[1]HOJA'!J18</f>
        <v>173</v>
      </c>
      <c r="G51" s="43"/>
      <c r="H51" s="8">
        <v>0</v>
      </c>
      <c r="J51" s="12"/>
      <c r="K51" s="39"/>
    </row>
    <row r="52" spans="2:11" ht="15" customHeight="1">
      <c r="B52" s="50" t="s">
        <v>2</v>
      </c>
      <c r="E52" s="39" t="s">
        <v>30</v>
      </c>
      <c r="F52" s="12">
        <f>'[1]HOJA'!J24</f>
        <v>1370</v>
      </c>
      <c r="G52" s="44"/>
      <c r="H52" s="12">
        <v>0</v>
      </c>
      <c r="J52" s="12"/>
      <c r="K52" s="39"/>
    </row>
    <row r="53" spans="2:11" ht="15" customHeight="1">
      <c r="B53" s="50" t="s">
        <v>31</v>
      </c>
      <c r="E53" s="39" t="s">
        <v>30</v>
      </c>
      <c r="F53" s="11">
        <f>'[1]HOJA'!J27</f>
        <v>-23260</v>
      </c>
      <c r="G53" s="43"/>
      <c r="H53" s="11">
        <v>-8</v>
      </c>
      <c r="J53" s="12"/>
      <c r="K53" s="39"/>
    </row>
    <row r="54" spans="1:11" ht="15" customHeight="1">
      <c r="A54" s="42" t="s">
        <v>57</v>
      </c>
      <c r="E54" s="39" t="s">
        <v>30</v>
      </c>
      <c r="F54" s="8"/>
      <c r="G54" s="43"/>
      <c r="H54" s="8"/>
      <c r="J54" s="12"/>
      <c r="K54" s="39"/>
    </row>
    <row r="55" spans="1:11" ht="15" customHeight="1" thickBot="1">
      <c r="A55" s="42" t="s">
        <v>50</v>
      </c>
      <c r="B55" s="42"/>
      <c r="F55" s="51">
        <f>F46+F44</f>
        <v>47</v>
      </c>
      <c r="G55" s="43"/>
      <c r="H55" s="51">
        <f>H46+H44</f>
        <v>-21</v>
      </c>
      <c r="J55" s="10"/>
      <c r="K55" s="39"/>
    </row>
    <row r="56" spans="1:11" ht="33" customHeight="1" thickTop="1">
      <c r="A56" s="42"/>
      <c r="B56" s="42"/>
      <c r="D56" s="39" t="s">
        <v>30</v>
      </c>
      <c r="K56" s="39"/>
    </row>
    <row r="57" spans="1:11" ht="15" customHeight="1">
      <c r="A57" s="52" t="s">
        <v>33</v>
      </c>
      <c r="K57" s="39"/>
    </row>
    <row r="58" spans="1:11" ht="15" customHeight="1">
      <c r="A58" s="52"/>
      <c r="K58" s="39"/>
    </row>
    <row r="59" spans="1:11" ht="15" customHeight="1">
      <c r="A59" s="52"/>
      <c r="K59" s="39"/>
    </row>
    <row r="60" spans="1:11" ht="15" customHeight="1">
      <c r="A60" s="52"/>
      <c r="K60" s="39"/>
    </row>
    <row r="61" ht="15" customHeight="1"/>
    <row r="62" spans="2:5" ht="15" customHeight="1">
      <c r="B62" s="14" t="s">
        <v>81</v>
      </c>
      <c r="E62" s="14" t="s">
        <v>82</v>
      </c>
    </row>
    <row r="63" spans="2:9" ht="15" customHeight="1">
      <c r="B63" s="14" t="s">
        <v>83</v>
      </c>
      <c r="C63" s="14"/>
      <c r="D63" s="14"/>
      <c r="E63" s="14" t="s">
        <v>84</v>
      </c>
      <c r="F63" s="14" t="s">
        <v>30</v>
      </c>
      <c r="G63" s="14"/>
      <c r="H63" s="22"/>
      <c r="I63" s="22"/>
    </row>
    <row r="64" spans="2:9" ht="15" customHeight="1">
      <c r="B64" s="14" t="s">
        <v>83</v>
      </c>
      <c r="C64" s="14" t="s">
        <v>30</v>
      </c>
      <c r="D64" s="14"/>
      <c r="E64" s="14"/>
      <c r="F64" s="14" t="s">
        <v>30</v>
      </c>
      <c r="G64" s="14"/>
      <c r="H64" s="22"/>
      <c r="I64" s="22"/>
    </row>
    <row r="65" spans="2:9" ht="15" customHeight="1">
      <c r="B65" s="14"/>
      <c r="C65" s="14"/>
      <c r="D65" s="14"/>
      <c r="E65" s="14"/>
      <c r="F65" s="14"/>
      <c r="G65" s="14"/>
      <c r="H65" s="22"/>
      <c r="I65" s="22"/>
    </row>
    <row r="66" spans="2:9" ht="15" customHeight="1">
      <c r="B66" s="14"/>
      <c r="C66" s="15" t="s">
        <v>85</v>
      </c>
      <c r="D66" s="14"/>
      <c r="E66" s="14" t="s">
        <v>30</v>
      </c>
      <c r="F66" s="14"/>
      <c r="G66" s="14"/>
      <c r="H66" s="22"/>
      <c r="I66" s="22"/>
    </row>
    <row r="67" spans="2:9" ht="15" customHeight="1">
      <c r="B67" s="14"/>
      <c r="C67" s="15" t="s">
        <v>86</v>
      </c>
      <c r="D67" s="14"/>
      <c r="E67" s="14" t="s">
        <v>30</v>
      </c>
      <c r="F67" s="14"/>
      <c r="G67" s="14"/>
      <c r="H67" s="24"/>
      <c r="I67" s="18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2018-04-11T22:41:31Z</cp:lastPrinted>
  <dcterms:created xsi:type="dcterms:W3CDTF">1999-08-11T16:45:44Z</dcterms:created>
  <dcterms:modified xsi:type="dcterms:W3CDTF">2018-04-11T22:42:26Z</dcterms:modified>
  <cp:category/>
  <cp:version/>
  <cp:contentType/>
  <cp:contentStatus/>
</cp:coreProperties>
</file>