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hali\Bolsa de Valores\"/>
    </mc:Choice>
  </mc:AlternateContent>
  <bookViews>
    <workbookView xWindow="0" yWindow="0" windowWidth="20490" windowHeight="7275"/>
  </bookViews>
  <sheets>
    <sheet name="BG" sheetId="1" r:id="rId1"/>
    <sheet name="ER" sheetId="2" r:id="rId2"/>
  </sheets>
  <definedNames>
    <definedName name="__123Graph_AGRAPH1" hidden="1">#REF!</definedName>
    <definedName name="fondop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2" l="1"/>
  <c r="C20" i="2"/>
  <c r="C22" i="2" s="1"/>
  <c r="C13" i="2"/>
  <c r="C40" i="1"/>
  <c r="C34" i="1"/>
  <c r="C29" i="1"/>
  <c r="C16" i="1"/>
  <c r="C10" i="1"/>
  <c r="C20" i="1" s="1"/>
  <c r="C35" i="1" l="1"/>
  <c r="C41" i="1" s="1"/>
  <c r="C43" i="1" s="1"/>
  <c r="C23" i="2"/>
  <c r="C29" i="2" s="1"/>
  <c r="C32" i="2" s="1"/>
  <c r="C35" i="2" s="1"/>
  <c r="C39" i="2" s="1"/>
</calcChain>
</file>

<file path=xl/sharedStrings.xml><?xml version="1.0" encoding="utf-8"?>
<sst xmlns="http://schemas.openxmlformats.org/spreadsheetml/2006/main" count="63" uniqueCount="60">
  <si>
    <t>Banco Davivienda Salvadoreño, S. A.                                     Estados Financieros consolidados al 31 de Marzo de 2018</t>
  </si>
  <si>
    <t>Activo</t>
  </si>
  <si>
    <t>Activos de intermediación</t>
  </si>
  <si>
    <t>Caja y bancos</t>
  </si>
  <si>
    <t>Reportos y otras operaciones bursátiles, neto</t>
  </si>
  <si>
    <t>Inversiones financieras, netas</t>
  </si>
  <si>
    <t>Cartera de préstamos, neta de reservas de saneamiento</t>
  </si>
  <si>
    <t>Otros activos</t>
  </si>
  <si>
    <t>Bienes recibidos en pago, neto de provisión por pérdida</t>
  </si>
  <si>
    <t>Inversiones accionarias</t>
  </si>
  <si>
    <t xml:space="preserve">Diversos, neto de reservas de saneamiento </t>
  </si>
  <si>
    <t>Activo fijo</t>
  </si>
  <si>
    <t>Bienes inmuebles, muebles y otros, neto de depreciación acumulada</t>
  </si>
  <si>
    <t>Total activo</t>
  </si>
  <si>
    <t>Pasivo y patrimonio</t>
  </si>
  <si>
    <t>Pasivos de intermediación</t>
  </si>
  <si>
    <t>Depósitos de clientes</t>
  </si>
  <si>
    <t>Préstamos del Banco de Desarrollo de El Salvador</t>
  </si>
  <si>
    <t>Préstamos de otros bancos</t>
  </si>
  <si>
    <t>Reportos y otras operaciones bursátiles</t>
  </si>
  <si>
    <t>Títulos de emisión propia</t>
  </si>
  <si>
    <t>Diversos</t>
  </si>
  <si>
    <t>Otros pasivos</t>
  </si>
  <si>
    <t>Cuentas por pagar</t>
  </si>
  <si>
    <t>Provisiones</t>
  </si>
  <si>
    <t>Total pasivo</t>
  </si>
  <si>
    <t>Patrimonio</t>
  </si>
  <si>
    <t>Capital social pagado</t>
  </si>
  <si>
    <t>Reservas de capital, resultados acumulados y patrimonio no ganado</t>
  </si>
  <si>
    <t>Total patrimonio</t>
  </si>
  <si>
    <t>Total pasivo y patrimonio</t>
  </si>
  <si>
    <t>Ingresos de operación:</t>
  </si>
  <si>
    <t>Intereses de préstamos</t>
  </si>
  <si>
    <t>Comisiones y otros ingresos de préstamos</t>
  </si>
  <si>
    <t>Intereses de inversión</t>
  </si>
  <si>
    <t>Utilidad  en venta de títulos valores</t>
  </si>
  <si>
    <t>Reportos y operaciones bursátiles</t>
  </si>
  <si>
    <t>Intereses sobre depósitos</t>
  </si>
  <si>
    <t>Operaciones en moneda extranjera</t>
  </si>
  <si>
    <t>Otros servicios y contingencias</t>
  </si>
  <si>
    <t>Intereses y otros costos de depósitos</t>
  </si>
  <si>
    <t>Intereses sobre préstamos</t>
  </si>
  <si>
    <t>Intereses sobre emisión de obligaciones</t>
  </si>
  <si>
    <t>Pérdida por venta de títulos valores</t>
  </si>
  <si>
    <t>Operaciones en Moneda Extranjera</t>
  </si>
  <si>
    <t>Reservas de saneamiento</t>
  </si>
  <si>
    <t>Utilidad antes de gastos</t>
  </si>
  <si>
    <t>Gastos de operación:</t>
  </si>
  <si>
    <t>De funcionarios y empleados</t>
  </si>
  <si>
    <t>Generales</t>
  </si>
  <si>
    <t>Depreciaciones y amortizaciones</t>
  </si>
  <si>
    <t>Utilidad de operación</t>
  </si>
  <si>
    <t>Dividendos</t>
  </si>
  <si>
    <t>Otros ingresos, neto</t>
  </si>
  <si>
    <t>Utilidad antes de impuestos</t>
  </si>
  <si>
    <t>Impuesto sobre la renta</t>
  </si>
  <si>
    <t>Contribucion grandes contribuyentes</t>
  </si>
  <si>
    <t>Utilidad neta</t>
  </si>
  <si>
    <t>Estado de resultados  (expresados en miles de dólares de los estados unidos de américa)</t>
  </si>
  <si>
    <t>Balance general  (expresados en miles de dólares de los estados unidos de américa)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</si>
</sst>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&quot;$&quot;* \ #,##0.0;"/>
    <numFmt numFmtId="166" formatCode="#,##0.0;"/>
    <numFmt numFmtId="167" formatCode="#,##0.0_-;"/>
    <numFmt numFmtId="168" formatCode="&quot;$&quot;* #,##0.0"/>
    <numFmt numFmtId="169" formatCode="_ * #,##0.00_ ;_ * \-#,##0.00_ ;_ * &quot;-&quot;??_ ;_ @_ "/>
    <numFmt numFmtId="170" formatCode="_ * #,##0_ ;_ * \-#,##0_ ;_ * &quot;-&quot;??_ ;_ @_ "/>
    <numFmt numFmtId="171" formatCode="_-* #,##0.0_-;\-* #,##0.0_-;_-* &quot;-&quot;?_-;_-@_-"/>
    <numFmt numFmtId="172" formatCode="#,##0.0000000000000000"/>
    <numFmt numFmtId="173" formatCode="&quot;$&quot;* #,##0.0;"/>
    <numFmt numFmtId="174" formatCode="#,##0.0;\ \(#,##0.0\)"/>
    <numFmt numFmtId="175" formatCode="0.0"/>
    <numFmt numFmtId="176" formatCode="#,##0.0;&quot; &quot;@"/>
    <numFmt numFmtId="177" formatCode="#,##0.0;\ \(#,##0.0"/>
    <numFmt numFmtId="178" formatCode="#,##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Arial"/>
      <family val="2"/>
    </font>
    <font>
      <b/>
      <sz val="11"/>
      <name val="Arial"/>
      <family val="2"/>
    </font>
    <font>
      <sz val="11"/>
      <color rgb="FFFF0000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9" fontId="6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Alignment="1">
      <alignment wrapText="1"/>
    </xf>
    <xf numFmtId="0" fontId="4" fillId="0" borderId="0" xfId="0" applyFont="1" applyAlignment="1">
      <alignment horizontal="center"/>
    </xf>
    <xf numFmtId="164" fontId="0" fillId="0" borderId="0" xfId="0" applyNumberFormat="1" applyFont="1" applyAlignment="1">
      <alignment horizontal="right"/>
    </xf>
    <xf numFmtId="0" fontId="0" fillId="0" borderId="0" xfId="0" applyFont="1"/>
    <xf numFmtId="0" fontId="2" fillId="0" borderId="0" xfId="0" applyFont="1"/>
    <xf numFmtId="0" fontId="5" fillId="0" borderId="0" xfId="0" applyFont="1" applyAlignment="1">
      <alignment horizontal="center"/>
    </xf>
    <xf numFmtId="17" fontId="5" fillId="0" borderId="0" xfId="0" applyNumberFormat="1" applyFont="1" applyAlignment="1">
      <alignment horizontal="center"/>
    </xf>
    <xf numFmtId="0" fontId="5" fillId="0" borderId="0" xfId="0" applyFont="1"/>
    <xf numFmtId="0" fontId="4" fillId="0" borderId="0" xfId="0" applyFont="1"/>
    <xf numFmtId="165" fontId="4" fillId="0" borderId="0" xfId="0" applyNumberFormat="1" applyFont="1" applyBorder="1" applyAlignment="1">
      <alignment horizontal="right"/>
    </xf>
    <xf numFmtId="166" fontId="4" fillId="0" borderId="0" xfId="0" applyNumberFormat="1" applyFont="1" applyBorder="1" applyAlignment="1">
      <alignment horizontal="right"/>
    </xf>
    <xf numFmtId="166" fontId="4" fillId="0" borderId="1" xfId="0" applyNumberFormat="1" applyFont="1" applyBorder="1" applyAlignment="1">
      <alignment horizontal="right"/>
    </xf>
    <xf numFmtId="166" fontId="4" fillId="0" borderId="2" xfId="0" applyNumberFormat="1" applyFont="1" applyBorder="1" applyAlignment="1">
      <alignment horizontal="right"/>
    </xf>
    <xf numFmtId="167" fontId="0" fillId="0" borderId="0" xfId="0" applyNumberFormat="1" applyFont="1" applyAlignment="1">
      <alignment horizontal="right"/>
    </xf>
    <xf numFmtId="0" fontId="4" fillId="0" borderId="0" xfId="0" applyFont="1" applyAlignment="1">
      <alignment vertical="center" wrapText="1"/>
    </xf>
    <xf numFmtId="166" fontId="4" fillId="0" borderId="0" xfId="0" applyNumberFormat="1" applyFont="1" applyFill="1" applyBorder="1" applyAlignment="1">
      <alignment horizontal="right"/>
    </xf>
    <xf numFmtId="167" fontId="4" fillId="0" borderId="0" xfId="0" applyNumberFormat="1" applyFont="1" applyBorder="1" applyAlignment="1">
      <alignment horizontal="right"/>
    </xf>
    <xf numFmtId="168" fontId="4" fillId="0" borderId="0" xfId="0" applyNumberFormat="1" applyFont="1" applyAlignment="1">
      <alignment horizontal="center"/>
    </xf>
    <xf numFmtId="168" fontId="4" fillId="0" borderId="3" xfId="0" applyNumberFormat="1" applyFont="1" applyBorder="1" applyAlignment="1">
      <alignment horizontal="right"/>
    </xf>
    <xf numFmtId="167" fontId="0" fillId="0" borderId="0" xfId="0" applyNumberFormat="1" applyFont="1" applyBorder="1" applyAlignment="1">
      <alignment horizontal="right"/>
    </xf>
    <xf numFmtId="170" fontId="7" fillId="0" borderId="0" xfId="2" applyNumberFormat="1" applyFont="1" applyFill="1"/>
    <xf numFmtId="43" fontId="4" fillId="0" borderId="0" xfId="0" applyNumberFormat="1" applyFont="1" applyAlignment="1">
      <alignment horizontal="center"/>
    </xf>
    <xf numFmtId="171" fontId="4" fillId="0" borderId="0" xfId="0" applyNumberFormat="1" applyFont="1" applyBorder="1"/>
    <xf numFmtId="172" fontId="4" fillId="0" borderId="0" xfId="0" applyNumberFormat="1" applyFont="1" applyAlignment="1">
      <alignment horizontal="center"/>
    </xf>
    <xf numFmtId="0" fontId="0" fillId="0" borderId="0" xfId="0" applyFont="1" applyBorder="1"/>
    <xf numFmtId="4" fontId="0" fillId="0" borderId="0" xfId="0" applyNumberFormat="1" applyFont="1" applyAlignment="1">
      <alignment horizontal="right"/>
    </xf>
    <xf numFmtId="44" fontId="8" fillId="0" borderId="0" xfId="1" applyFont="1" applyAlignment="1">
      <alignment horizontal="center"/>
    </xf>
    <xf numFmtId="44" fontId="0" fillId="0" borderId="0" xfId="1" applyFont="1"/>
    <xf numFmtId="0" fontId="0" fillId="0" borderId="0" xfId="0" applyFont="1" applyAlignment="1">
      <alignment horizontal="center"/>
    </xf>
    <xf numFmtId="164" fontId="0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17" fontId="2" fillId="0" borderId="0" xfId="0" applyNumberFormat="1" applyFont="1" applyBorder="1" applyAlignment="1">
      <alignment horizontal="center"/>
    </xf>
    <xf numFmtId="173" fontId="0" fillId="0" borderId="0" xfId="0" applyNumberFormat="1" applyFont="1" applyBorder="1" applyAlignment="1">
      <alignment horizontal="right"/>
    </xf>
    <xf numFmtId="174" fontId="0" fillId="0" borderId="0" xfId="0" applyNumberFormat="1" applyFont="1" applyBorder="1" applyAlignment="1">
      <alignment horizontal="right"/>
    </xf>
    <xf numFmtId="175" fontId="0" fillId="0" borderId="0" xfId="0" applyNumberFormat="1" applyFont="1" applyAlignment="1">
      <alignment horizontal="left"/>
    </xf>
    <xf numFmtId="171" fontId="0" fillId="0" borderId="0" xfId="0" applyNumberFormat="1" applyFont="1" applyBorder="1" applyAlignment="1">
      <alignment horizontal="right"/>
    </xf>
    <xf numFmtId="0" fontId="0" fillId="0" borderId="0" xfId="0" applyFont="1" applyAlignment="1">
      <alignment horizontal="left"/>
    </xf>
    <xf numFmtId="0" fontId="0" fillId="0" borderId="0" xfId="0" applyFont="1" applyAlignment="1"/>
    <xf numFmtId="174" fontId="0" fillId="0" borderId="2" xfId="0" applyNumberFormat="1" applyFont="1" applyBorder="1" applyAlignment="1">
      <alignment horizontal="right"/>
    </xf>
    <xf numFmtId="0" fontId="0" fillId="0" borderId="0" xfId="0" applyFont="1" applyAlignment="1">
      <alignment wrapText="1"/>
    </xf>
    <xf numFmtId="174" fontId="0" fillId="0" borderId="0" xfId="0" applyNumberFormat="1" applyFont="1" applyFill="1" applyBorder="1" applyAlignment="1">
      <alignment horizontal="right"/>
    </xf>
    <xf numFmtId="174" fontId="0" fillId="0" borderId="1" xfId="0" applyNumberFormat="1" applyFont="1" applyFill="1" applyBorder="1" applyAlignment="1">
      <alignment horizontal="right"/>
    </xf>
    <xf numFmtId="174" fontId="0" fillId="0" borderId="2" xfId="0" applyNumberFormat="1" applyFont="1" applyFill="1" applyBorder="1" applyAlignment="1">
      <alignment horizontal="right"/>
    </xf>
    <xf numFmtId="174" fontId="0" fillId="0" borderId="1" xfId="0" applyNumberFormat="1" applyFont="1" applyBorder="1" applyAlignment="1">
      <alignment horizontal="right"/>
    </xf>
    <xf numFmtId="176" fontId="9" fillId="0" borderId="0" xfId="0" applyNumberFormat="1" applyFont="1" applyBorder="1" applyAlignment="1">
      <alignment horizontal="right"/>
    </xf>
    <xf numFmtId="177" fontId="0" fillId="0" borderId="0" xfId="0" applyNumberFormat="1" applyFont="1" applyBorder="1" applyAlignment="1">
      <alignment horizontal="right"/>
    </xf>
    <xf numFmtId="173" fontId="0" fillId="0" borderId="4" xfId="0" applyNumberFormat="1" applyFont="1" applyBorder="1" applyAlignment="1">
      <alignment horizontal="right"/>
    </xf>
    <xf numFmtId="178" fontId="3" fillId="0" borderId="0" xfId="0" applyNumberFormat="1" applyFont="1" applyBorder="1" applyAlignment="1">
      <alignment horizontal="right"/>
    </xf>
    <xf numFmtId="164" fontId="3" fillId="0" borderId="0" xfId="0" applyNumberFormat="1" applyFont="1" applyBorder="1" applyAlignment="1">
      <alignment horizontal="right"/>
    </xf>
    <xf numFmtId="0" fontId="4" fillId="0" borderId="0" xfId="0" applyFont="1" applyAlignment="1">
      <alignment wrapText="1"/>
    </xf>
    <xf numFmtId="0" fontId="0" fillId="0" borderId="0" xfId="0" applyFont="1" applyAlignment="1">
      <alignment wrapText="1"/>
    </xf>
    <xf numFmtId="166" fontId="4" fillId="0" borderId="0" xfId="0" applyNumberFormat="1" applyFont="1" applyBorder="1" applyAlignment="1">
      <alignment horizontal="right"/>
    </xf>
    <xf numFmtId="0" fontId="0" fillId="0" borderId="1" xfId="0" applyFont="1" applyBorder="1" applyAlignment="1">
      <alignment horizontal="right"/>
    </xf>
    <xf numFmtId="166" fontId="4" fillId="0" borderId="0" xfId="0" applyNumberFormat="1" applyFont="1" applyBorder="1" applyAlignment="1">
      <alignment horizontal="right" vertical="center"/>
    </xf>
    <xf numFmtId="166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166" fontId="4" fillId="0" borderId="1" xfId="0" applyNumberFormat="1" applyFont="1" applyBorder="1" applyAlignment="1">
      <alignment horizontal="right"/>
    </xf>
  </cellXfs>
  <cellStyles count="3">
    <cellStyle name="Millares 2" xfId="2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E46"/>
  <sheetViews>
    <sheetView showGridLines="0" tabSelected="1" view="pageLayout" zoomScaleNormal="100" workbookViewId="0">
      <selection activeCell="A2" sqref="A2"/>
    </sheetView>
  </sheetViews>
  <sheetFormatPr baseColWidth="10" defaultColWidth="2.5703125" defaultRowHeight="15" x14ac:dyDescent="0.25"/>
  <cols>
    <col min="1" max="1" width="51.85546875" style="4" customWidth="1"/>
    <col min="2" max="2" width="13.140625" style="2" customWidth="1"/>
    <col min="3" max="3" width="12.28515625" style="3" customWidth="1"/>
    <col min="4" max="4" width="9.42578125" style="4" customWidth="1"/>
    <col min="5" max="16384" width="2.5703125" style="4"/>
  </cols>
  <sheetData>
    <row r="1" spans="1:5" ht="30" x14ac:dyDescent="0.25">
      <c r="A1" s="1" t="s">
        <v>0</v>
      </c>
    </row>
    <row r="2" spans="1:5" x14ac:dyDescent="0.25">
      <c r="A2" s="5" t="s">
        <v>59</v>
      </c>
      <c r="B2" s="6"/>
    </row>
    <row r="3" spans="1:5" x14ac:dyDescent="0.25">
      <c r="A3" s="5"/>
      <c r="B3" s="6"/>
      <c r="C3" s="7">
        <v>43160</v>
      </c>
    </row>
    <row r="4" spans="1:5" x14ac:dyDescent="0.25">
      <c r="A4" s="8" t="s">
        <v>1</v>
      </c>
    </row>
    <row r="5" spans="1:5" x14ac:dyDescent="0.25">
      <c r="A5" s="8" t="s">
        <v>2</v>
      </c>
    </row>
    <row r="6" spans="1:5" x14ac:dyDescent="0.25">
      <c r="A6" s="9" t="s">
        <v>3</v>
      </c>
      <c r="C6" s="10">
        <v>523393.7</v>
      </c>
    </row>
    <row r="7" spans="1:5" x14ac:dyDescent="0.25">
      <c r="A7" s="9" t="s">
        <v>4</v>
      </c>
      <c r="C7" s="11">
        <v>0</v>
      </c>
    </row>
    <row r="8" spans="1:5" x14ac:dyDescent="0.25">
      <c r="A8" s="9" t="s">
        <v>5</v>
      </c>
      <c r="C8" s="11">
        <v>215096.5</v>
      </c>
    </row>
    <row r="9" spans="1:5" x14ac:dyDescent="0.25">
      <c r="A9" s="9" t="s">
        <v>6</v>
      </c>
      <c r="C9" s="12">
        <v>1747521</v>
      </c>
    </row>
    <row r="10" spans="1:5" x14ac:dyDescent="0.25">
      <c r="C10" s="13">
        <f>SUM(C6:C9)</f>
        <v>2486011.2000000002</v>
      </c>
    </row>
    <row r="11" spans="1:5" x14ac:dyDescent="0.25">
      <c r="A11" s="8" t="s">
        <v>7</v>
      </c>
      <c r="C11" s="14"/>
    </row>
    <row r="12" spans="1:5" x14ac:dyDescent="0.25">
      <c r="A12" s="9" t="s">
        <v>8</v>
      </c>
      <c r="C12" s="11">
        <v>4447.5</v>
      </c>
      <c r="E12" s="15"/>
    </row>
    <row r="13" spans="1:5" x14ac:dyDescent="0.25">
      <c r="A13" s="9" t="s">
        <v>9</v>
      </c>
      <c r="C13" s="16">
        <v>4714.2</v>
      </c>
      <c r="E13" s="15"/>
    </row>
    <row r="14" spans="1:5" x14ac:dyDescent="0.25">
      <c r="A14" s="50" t="s">
        <v>10</v>
      </c>
      <c r="B14" s="50"/>
      <c r="C14" s="54">
        <v>34356.6</v>
      </c>
      <c r="D14" s="50"/>
      <c r="E14" s="15"/>
    </row>
    <row r="15" spans="1:5" ht="13.5" customHeight="1" x14ac:dyDescent="0.25">
      <c r="A15" s="51"/>
      <c r="B15" s="51"/>
      <c r="C15" s="55"/>
      <c r="D15" s="51"/>
      <c r="E15" s="15"/>
    </row>
    <row r="16" spans="1:5" x14ac:dyDescent="0.25">
      <c r="C16" s="13">
        <f>SUM(C12:C14)</f>
        <v>43518.3</v>
      </c>
    </row>
    <row r="17" spans="1:5" x14ac:dyDescent="0.25">
      <c r="A17" s="8" t="s">
        <v>11</v>
      </c>
      <c r="C17" s="17"/>
    </row>
    <row r="18" spans="1:5" x14ac:dyDescent="0.25">
      <c r="A18" s="50" t="s">
        <v>12</v>
      </c>
      <c r="B18" s="56"/>
      <c r="C18" s="52">
        <v>47848.9</v>
      </c>
      <c r="D18" s="50"/>
      <c r="E18" s="50"/>
    </row>
    <row r="19" spans="1:5" x14ac:dyDescent="0.25">
      <c r="A19" s="51"/>
      <c r="B19" s="57"/>
      <c r="C19" s="58"/>
      <c r="D19" s="51"/>
      <c r="E19" s="51"/>
    </row>
    <row r="20" spans="1:5" ht="15.75" thickBot="1" x14ac:dyDescent="0.3">
      <c r="A20" s="9" t="s">
        <v>13</v>
      </c>
      <c r="B20" s="18"/>
      <c r="C20" s="19">
        <f>C10+C16+C18</f>
        <v>2577378.4</v>
      </c>
    </row>
    <row r="21" spans="1:5" ht="15.75" thickTop="1" x14ac:dyDescent="0.25">
      <c r="A21" s="8" t="s">
        <v>14</v>
      </c>
      <c r="C21" s="20"/>
    </row>
    <row r="22" spans="1:5" x14ac:dyDescent="0.25">
      <c r="A22" s="8" t="s">
        <v>15</v>
      </c>
      <c r="C22" s="14"/>
    </row>
    <row r="23" spans="1:5" x14ac:dyDescent="0.25">
      <c r="A23" s="9" t="s">
        <v>16</v>
      </c>
      <c r="C23" s="10">
        <v>1590664.2</v>
      </c>
    </row>
    <row r="24" spans="1:5" x14ac:dyDescent="0.25">
      <c r="A24" s="9" t="s">
        <v>17</v>
      </c>
      <c r="C24" s="11">
        <v>16541.8</v>
      </c>
    </row>
    <row r="25" spans="1:5" x14ac:dyDescent="0.25">
      <c r="A25" s="9" t="s">
        <v>18</v>
      </c>
      <c r="C25" s="11">
        <v>416212.4</v>
      </c>
    </row>
    <row r="26" spans="1:5" x14ac:dyDescent="0.25">
      <c r="A26" s="9" t="s">
        <v>19</v>
      </c>
      <c r="C26" s="11">
        <v>30383.1</v>
      </c>
    </row>
    <row r="27" spans="1:5" x14ac:dyDescent="0.25">
      <c r="A27" s="9" t="s">
        <v>20</v>
      </c>
      <c r="C27" s="11">
        <v>191130.4</v>
      </c>
    </row>
    <row r="28" spans="1:5" x14ac:dyDescent="0.25">
      <c r="A28" s="9" t="s">
        <v>21</v>
      </c>
      <c r="C28" s="12">
        <v>10776.2</v>
      </c>
    </row>
    <row r="29" spans="1:5" x14ac:dyDescent="0.25">
      <c r="A29" s="21"/>
      <c r="B29" s="22"/>
      <c r="C29" s="13">
        <f>SUM(C23:C28)</f>
        <v>2255708.1</v>
      </c>
    </row>
    <row r="30" spans="1:5" x14ac:dyDescent="0.25">
      <c r="A30" s="8" t="s">
        <v>22</v>
      </c>
      <c r="C30" s="14"/>
    </row>
    <row r="31" spans="1:5" x14ac:dyDescent="0.25">
      <c r="A31" s="9" t="s">
        <v>23</v>
      </c>
      <c r="C31" s="11">
        <v>28492.2</v>
      </c>
      <c r="D31" s="23"/>
    </row>
    <row r="32" spans="1:5" x14ac:dyDescent="0.25">
      <c r="A32" s="9" t="s">
        <v>24</v>
      </c>
      <c r="C32" s="11">
        <v>3127</v>
      </c>
      <c r="D32" s="23"/>
    </row>
    <row r="33" spans="1:4" x14ac:dyDescent="0.25">
      <c r="A33" s="9" t="s">
        <v>21</v>
      </c>
      <c r="C33" s="12">
        <v>18285.400000000001</v>
      </c>
      <c r="D33" s="23"/>
    </row>
    <row r="34" spans="1:4" x14ac:dyDescent="0.25">
      <c r="B34" s="24"/>
      <c r="C34" s="13">
        <f>SUM(C31:C33)</f>
        <v>49904.600000000006</v>
      </c>
      <c r="D34" s="23"/>
    </row>
    <row r="35" spans="1:4" x14ac:dyDescent="0.25">
      <c r="A35" s="9" t="s">
        <v>25</v>
      </c>
      <c r="C35" s="13">
        <f>C34+C29</f>
        <v>2305612.7000000002</v>
      </c>
      <c r="D35" s="23"/>
    </row>
    <row r="36" spans="1:4" x14ac:dyDescent="0.25">
      <c r="A36" s="8" t="s">
        <v>26</v>
      </c>
      <c r="C36" s="14"/>
      <c r="D36" s="25"/>
    </row>
    <row r="37" spans="1:4" x14ac:dyDescent="0.25">
      <c r="A37" s="9" t="s">
        <v>27</v>
      </c>
      <c r="C37" s="11">
        <v>150000</v>
      </c>
      <c r="D37" s="23"/>
    </row>
    <row r="38" spans="1:4" x14ac:dyDescent="0.25">
      <c r="A38" s="50" t="s">
        <v>28</v>
      </c>
      <c r="C38" s="52">
        <v>121765.7</v>
      </c>
      <c r="D38" s="23"/>
    </row>
    <row r="39" spans="1:4" x14ac:dyDescent="0.25">
      <c r="A39" s="51"/>
      <c r="C39" s="53"/>
      <c r="D39" s="23"/>
    </row>
    <row r="40" spans="1:4" x14ac:dyDescent="0.25">
      <c r="A40" s="9" t="s">
        <v>29</v>
      </c>
      <c r="C40" s="12">
        <f>SUM(C37:C39)</f>
        <v>271765.7</v>
      </c>
      <c r="D40" s="25"/>
    </row>
    <row r="41" spans="1:4" ht="15.75" thickBot="1" x14ac:dyDescent="0.3">
      <c r="A41" s="9" t="s">
        <v>30</v>
      </c>
      <c r="C41" s="19">
        <f>C40+C35</f>
        <v>2577378.4000000004</v>
      </c>
    </row>
    <row r="42" spans="1:4" ht="15.75" thickTop="1" x14ac:dyDescent="0.25"/>
    <row r="43" spans="1:4" x14ac:dyDescent="0.25">
      <c r="C43" s="3">
        <f>+C41-C20</f>
        <v>0</v>
      </c>
    </row>
    <row r="45" spans="1:4" x14ac:dyDescent="0.25">
      <c r="C45" s="26"/>
    </row>
    <row r="46" spans="1:4" x14ac:dyDescent="0.25">
      <c r="C46" s="27"/>
      <c r="D46" s="28"/>
    </row>
  </sheetData>
  <mergeCells count="11">
    <mergeCell ref="E18:E19"/>
    <mergeCell ref="A38:A39"/>
    <mergeCell ref="C38:C39"/>
    <mergeCell ref="A14:A15"/>
    <mergeCell ref="B14:B15"/>
    <mergeCell ref="C14:C15"/>
    <mergeCell ref="D14:D15"/>
    <mergeCell ref="A18:A19"/>
    <mergeCell ref="B18:B19"/>
    <mergeCell ref="C18:C19"/>
    <mergeCell ref="D18:D19"/>
  </mergeCells>
  <pageMargins left="0.55208333333333337" right="0.39370078740157483" top="0.72916666666666663" bottom="0.78740157480314965" header="0.15625" footer="0.31496062992125984"/>
  <pageSetup orientation="portrait" r:id="rId1"/>
  <headerFooter>
    <oddHeader xml:space="preserve">&amp;C&amp;"Algerian,Normal"&amp;14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E41"/>
  <sheetViews>
    <sheetView showGridLines="0" view="pageLayout" zoomScaleNormal="100" workbookViewId="0">
      <selection activeCell="A2" sqref="A2"/>
    </sheetView>
  </sheetViews>
  <sheetFormatPr baseColWidth="10" defaultColWidth="2.42578125" defaultRowHeight="15" x14ac:dyDescent="0.25"/>
  <cols>
    <col min="1" max="1" width="40" style="4" customWidth="1"/>
    <col min="2" max="2" width="8.7109375" style="29" customWidth="1"/>
    <col min="3" max="3" width="13.5703125" style="30" customWidth="1"/>
    <col min="4" max="4" width="1.7109375" style="4" bestFit="1" customWidth="1"/>
    <col min="5" max="5" width="2.5703125" style="4" customWidth="1"/>
    <col min="6" max="6" width="2" style="4" bestFit="1" customWidth="1"/>
    <col min="7" max="7" width="1.5703125" style="4" customWidth="1"/>
    <col min="8" max="16384" width="2.42578125" style="4"/>
  </cols>
  <sheetData>
    <row r="1" spans="1:5" ht="45" x14ac:dyDescent="0.25">
      <c r="A1" s="1" t="s">
        <v>0</v>
      </c>
    </row>
    <row r="2" spans="1:5" x14ac:dyDescent="0.25">
      <c r="A2" s="5" t="s">
        <v>58</v>
      </c>
    </row>
    <row r="3" spans="1:5" ht="44.25" customHeight="1" x14ac:dyDescent="0.25">
      <c r="B3" s="31"/>
      <c r="C3" s="32">
        <v>43160</v>
      </c>
    </row>
    <row r="4" spans="1:5" x14ac:dyDescent="0.25">
      <c r="A4" s="5" t="s">
        <v>31</v>
      </c>
      <c r="C4" s="20"/>
    </row>
    <row r="5" spans="1:5" x14ac:dyDescent="0.25">
      <c r="A5" s="4" t="s">
        <v>32</v>
      </c>
      <c r="C5" s="33">
        <v>41082.199999999997</v>
      </c>
    </row>
    <row r="6" spans="1:5" x14ac:dyDescent="0.25">
      <c r="A6" s="4" t="s">
        <v>33</v>
      </c>
      <c r="C6" s="34">
        <v>4458</v>
      </c>
    </row>
    <row r="7" spans="1:5" x14ac:dyDescent="0.25">
      <c r="A7" s="4" t="s">
        <v>34</v>
      </c>
      <c r="C7" s="34">
        <v>2493.5</v>
      </c>
      <c r="E7" s="35"/>
    </row>
    <row r="8" spans="1:5" x14ac:dyDescent="0.25">
      <c r="A8" s="4" t="s">
        <v>35</v>
      </c>
      <c r="C8" s="36">
        <v>0</v>
      </c>
    </row>
    <row r="9" spans="1:5" x14ac:dyDescent="0.25">
      <c r="A9" s="4" t="s">
        <v>36</v>
      </c>
      <c r="C9" s="34">
        <v>16</v>
      </c>
    </row>
    <row r="10" spans="1:5" x14ac:dyDescent="0.25">
      <c r="A10" s="4" t="s">
        <v>37</v>
      </c>
      <c r="C10" s="34">
        <v>1275.5</v>
      </c>
      <c r="D10" s="37"/>
      <c r="E10" s="35"/>
    </row>
    <row r="11" spans="1:5" x14ac:dyDescent="0.25">
      <c r="A11" s="4" t="s">
        <v>38</v>
      </c>
      <c r="C11" s="34">
        <v>452.5</v>
      </c>
    </row>
    <row r="12" spans="1:5" x14ac:dyDescent="0.25">
      <c r="A12" s="4" t="s">
        <v>39</v>
      </c>
      <c r="C12" s="34">
        <v>4599.7</v>
      </c>
    </row>
    <row r="13" spans="1:5" x14ac:dyDescent="0.25">
      <c r="A13" s="38"/>
      <c r="B13" s="38"/>
      <c r="C13" s="39">
        <f>SUM(C5:C12)</f>
        <v>54377.399999999994</v>
      </c>
    </row>
    <row r="14" spans="1:5" x14ac:dyDescent="0.25">
      <c r="A14" s="4" t="s">
        <v>40</v>
      </c>
      <c r="C14" s="34">
        <v>8395.9</v>
      </c>
    </row>
    <row r="15" spans="1:5" x14ac:dyDescent="0.25">
      <c r="A15" s="4" t="s">
        <v>41</v>
      </c>
      <c r="C15" s="34">
        <v>4869.3999999999996</v>
      </c>
      <c r="D15" s="37"/>
      <c r="E15" s="35"/>
    </row>
    <row r="16" spans="1:5" x14ac:dyDescent="0.25">
      <c r="A16" s="4" t="s">
        <v>42</v>
      </c>
      <c r="B16" s="40"/>
      <c r="C16" s="34">
        <v>2432.6999999999998</v>
      </c>
    </row>
    <row r="17" spans="1:5" x14ac:dyDescent="0.25">
      <c r="A17" s="4" t="s">
        <v>43</v>
      </c>
      <c r="B17" s="40"/>
      <c r="C17" s="34">
        <v>42.8</v>
      </c>
    </row>
    <row r="18" spans="1:5" x14ac:dyDescent="0.25">
      <c r="A18" s="4" t="s">
        <v>44</v>
      </c>
      <c r="B18" s="40"/>
      <c r="C18" s="41">
        <v>0</v>
      </c>
    </row>
    <row r="19" spans="1:5" x14ac:dyDescent="0.25">
      <c r="A19" s="4" t="s">
        <v>39</v>
      </c>
      <c r="C19" s="42">
        <v>5509</v>
      </c>
    </row>
    <row r="20" spans="1:5" x14ac:dyDescent="0.25">
      <c r="A20" s="5"/>
      <c r="C20" s="41">
        <f>SUM(C14:C19)</f>
        <v>21249.8</v>
      </c>
    </row>
    <row r="21" spans="1:5" x14ac:dyDescent="0.25">
      <c r="A21" s="4" t="s">
        <v>45</v>
      </c>
      <c r="C21" s="42">
        <v>9352.7000000000007</v>
      </c>
    </row>
    <row r="22" spans="1:5" x14ac:dyDescent="0.25">
      <c r="C22" s="43">
        <f>SUM(C20:C21)</f>
        <v>30602.5</v>
      </c>
    </row>
    <row r="23" spans="1:5" x14ac:dyDescent="0.25">
      <c r="A23" s="5" t="s">
        <v>46</v>
      </c>
      <c r="C23" s="44">
        <f>(C13-C22)</f>
        <v>23774.899999999994</v>
      </c>
    </row>
    <row r="24" spans="1:5" x14ac:dyDescent="0.25">
      <c r="A24" s="5" t="s">
        <v>47</v>
      </c>
      <c r="C24" s="34"/>
    </row>
    <row r="25" spans="1:5" x14ac:dyDescent="0.25">
      <c r="A25" s="4" t="s">
        <v>48</v>
      </c>
      <c r="C25" s="34">
        <v>8997.7999999999993</v>
      </c>
    </row>
    <row r="26" spans="1:5" x14ac:dyDescent="0.25">
      <c r="A26" s="4" t="s">
        <v>49</v>
      </c>
      <c r="C26" s="34">
        <v>7777.2</v>
      </c>
    </row>
    <row r="27" spans="1:5" x14ac:dyDescent="0.25">
      <c r="A27" s="4" t="s">
        <v>50</v>
      </c>
      <c r="C27" s="44">
        <v>1675.2</v>
      </c>
    </row>
    <row r="28" spans="1:5" x14ac:dyDescent="0.25">
      <c r="C28" s="44">
        <f>SUM(C25:C27)</f>
        <v>18450.2</v>
      </c>
    </row>
    <row r="29" spans="1:5" x14ac:dyDescent="0.25">
      <c r="A29" s="4" t="s">
        <v>51</v>
      </c>
      <c r="C29" s="34">
        <f>(C23-C28)</f>
        <v>5324.6999999999935</v>
      </c>
    </row>
    <row r="30" spans="1:5" x14ac:dyDescent="0.25">
      <c r="A30" s="4" t="s">
        <v>52</v>
      </c>
      <c r="C30" s="34">
        <v>0</v>
      </c>
    </row>
    <row r="31" spans="1:5" x14ac:dyDescent="0.25">
      <c r="A31" s="4" t="s">
        <v>53</v>
      </c>
      <c r="C31" s="44">
        <v>3809.8</v>
      </c>
      <c r="D31" s="37"/>
      <c r="E31" s="35"/>
    </row>
    <row r="32" spans="1:5" x14ac:dyDescent="0.25">
      <c r="A32" s="4" t="s">
        <v>54</v>
      </c>
      <c r="C32" s="45">
        <f>SUM(C29:C31)</f>
        <v>9134.4999999999927</v>
      </c>
    </row>
    <row r="33" spans="1:3" x14ac:dyDescent="0.25">
      <c r="A33" s="4" t="s">
        <v>55</v>
      </c>
      <c r="C33" s="46">
        <v>-2817.4</v>
      </c>
    </row>
    <row r="34" spans="1:3" x14ac:dyDescent="0.25">
      <c r="A34" s="4" t="s">
        <v>56</v>
      </c>
      <c r="C34" s="44">
        <v>-387.1</v>
      </c>
    </row>
    <row r="35" spans="1:3" ht="15.75" thickBot="1" x14ac:dyDescent="0.3">
      <c r="A35" s="4" t="s">
        <v>57</v>
      </c>
      <c r="C35" s="47">
        <f>+C32+C33+C34</f>
        <v>5929.9999999999927</v>
      </c>
    </row>
    <row r="36" spans="1:3" ht="15.75" thickTop="1" x14ac:dyDescent="0.25">
      <c r="A36" s="5"/>
    </row>
    <row r="37" spans="1:3" x14ac:dyDescent="0.25">
      <c r="C37" s="48">
        <v>5930.2098862640869</v>
      </c>
    </row>
    <row r="38" spans="1:3" x14ac:dyDescent="0.25">
      <c r="A38" s="5"/>
      <c r="C38" s="49"/>
    </row>
    <row r="39" spans="1:3" x14ac:dyDescent="0.25">
      <c r="A39" s="5"/>
      <c r="C39" s="49">
        <f>+C35-C37</f>
        <v>-0.20988626409416611</v>
      </c>
    </row>
    <row r="40" spans="1:3" x14ac:dyDescent="0.25">
      <c r="A40" s="40"/>
    </row>
    <row r="41" spans="1:3" x14ac:dyDescent="0.25">
      <c r="A41" s="40"/>
    </row>
  </sheetData>
  <pageMargins left="1.1811023622047245" right="0.39370078740157483" top="0.79166666666666663" bottom="0.78740157480314965" header="8.3333333333333329E-2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BG</vt:lpstr>
      <vt:lpstr>ER</vt:lpstr>
    </vt:vector>
  </TitlesOfParts>
  <Company>Banco Davivienda Salvadoreño,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Ashali BANOS</dc:creator>
  <cp:lastModifiedBy>Ashali BANOS</cp:lastModifiedBy>
  <dcterms:created xsi:type="dcterms:W3CDTF">2018-04-07T01:22:05Z</dcterms:created>
  <dcterms:modified xsi:type="dcterms:W3CDTF">2018-04-07T14:27:21Z</dcterms:modified>
</cp:coreProperties>
</file>