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Hoja1" sheetId="1" r:id="rId1"/>
  </sheets>
  <definedNames>
    <definedName name="_xlnm.Print_Area" localSheetId="0">'Hoja1'!$A$1:$C$116</definedName>
  </definedNames>
  <calcPr fullCalcOnLoad="1"/>
</workbook>
</file>

<file path=xl/sharedStrings.xml><?xml version="1.0" encoding="utf-8"?>
<sst xmlns="http://schemas.openxmlformats.org/spreadsheetml/2006/main" count="76" uniqueCount="68">
  <si>
    <t>Provisiones</t>
  </si>
  <si>
    <t>Siniestros</t>
  </si>
  <si>
    <t xml:space="preserve"> Gerente General y Representante Legal</t>
  </si>
  <si>
    <t>Jorge Orlando Romero</t>
  </si>
  <si>
    <t>Contador General</t>
  </si>
  <si>
    <t>MAPFRE LA CENTRO AMERICANA, S.A.</t>
  </si>
  <si>
    <t>(Compañía Salvadoreña Subsidiaria de MAPFRE América, S.A. domiciliada en Madrid, España)</t>
  </si>
  <si>
    <t>(San Salvador, República de El Salvador)</t>
  </si>
  <si>
    <t>(Expresados en Miles de Dólares de los Estados Unidos de América)</t>
  </si>
  <si>
    <t>Balance General</t>
  </si>
  <si>
    <t>Estados de Resultados</t>
  </si>
  <si>
    <t>José Gerardo Smart</t>
  </si>
  <si>
    <t>Ingresos de operación:</t>
  </si>
  <si>
    <t>Primas netas de devoluciones y cancelaciones</t>
  </si>
  <si>
    <t>Ingresos por decremento de reservas técnicas</t>
  </si>
  <si>
    <t>Siniestros y gastos recuperados por reaseguros y reafianzamientos</t>
  </si>
  <si>
    <t>Reembolsos de gastos por cesiones</t>
  </si>
  <si>
    <t>Ingresos financieros y de inversión</t>
  </si>
  <si>
    <t>Costos de operación:</t>
  </si>
  <si>
    <t>Primas cedidas por reaseguros y reafianzamientos</t>
  </si>
  <si>
    <t>Gastos por incremento de reservas técnicas</t>
  </si>
  <si>
    <t>Gastos de adquisición y conservación</t>
  </si>
  <si>
    <t>Reservas de saneamiento</t>
  </si>
  <si>
    <t>Utilidad antes de gastos</t>
  </si>
  <si>
    <t>Gastos de operación</t>
  </si>
  <si>
    <t>Financieros y de inversión</t>
  </si>
  <si>
    <t xml:space="preserve">De administración </t>
  </si>
  <si>
    <t xml:space="preserve">Utilidad de operación </t>
  </si>
  <si>
    <t>Otros ingresos y gastos (neto)</t>
  </si>
  <si>
    <t>Utilidad antes de impuesto</t>
  </si>
  <si>
    <t>Impuesto sobre la renta</t>
  </si>
  <si>
    <t>Contribución especial grandes contribuyentes</t>
  </si>
  <si>
    <t>Utilidad neta</t>
  </si>
  <si>
    <t>Activo</t>
  </si>
  <si>
    <t>Activos del giro:</t>
  </si>
  <si>
    <t>Caja y bancos</t>
  </si>
  <si>
    <t xml:space="preserve">Efectos de cobro inmediato </t>
  </si>
  <si>
    <t>Inversiones financieras, neto</t>
  </si>
  <si>
    <t>Cartera de préstamos, neto</t>
  </si>
  <si>
    <t xml:space="preserve">Primas por cobrar, neto </t>
  </si>
  <si>
    <t xml:space="preserve">Deudores por seguros y fianzas </t>
  </si>
  <si>
    <t>Otros activos:</t>
  </si>
  <si>
    <t xml:space="preserve">Inversiones permanentes </t>
  </si>
  <si>
    <t>Diversos, neto</t>
  </si>
  <si>
    <t>Activo fijo:</t>
  </si>
  <si>
    <t>Bienes inmuebles, muebles y otros, neto</t>
  </si>
  <si>
    <t>Total activos</t>
  </si>
  <si>
    <t>Pasivo y patrimonio</t>
  </si>
  <si>
    <t>Pasivos del giro:</t>
  </si>
  <si>
    <t>Obligaciones con asegurados</t>
  </si>
  <si>
    <t>Sociedades acreedoras de seguros y fianzas</t>
  </si>
  <si>
    <t xml:space="preserve">Obligaciones con intermediarios y agentes </t>
  </si>
  <si>
    <t>Otros pasivos:</t>
  </si>
  <si>
    <t>Cuentas por pagar</t>
  </si>
  <si>
    <t>Diversos</t>
  </si>
  <si>
    <t>Reservas técnicas:</t>
  </si>
  <si>
    <t>Reservas matemáticas</t>
  </si>
  <si>
    <t xml:space="preserve">Reservas de riesgos en curso </t>
  </si>
  <si>
    <t>Reservas por siniestros</t>
  </si>
  <si>
    <t>Total pasivos</t>
  </si>
  <si>
    <t>Patrimonio de los accionistas:</t>
  </si>
  <si>
    <t>Capital social pagado</t>
  </si>
  <si>
    <t>Reservas de capital, patrimonio restringido y resultados acumulados</t>
  </si>
  <si>
    <t>Total  patrimonio</t>
  </si>
  <si>
    <t>Total pasivos y patrimonio</t>
  </si>
  <si>
    <t>Bienes recibidos en pago, neto</t>
  </si>
  <si>
    <t>Obligaciones financieras</t>
  </si>
  <si>
    <t>Reportos y otras obligaciones bursatiles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</si>
</sst>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_(* #,##0.0_);_(* \(#,##0.0\);_(* &quot;-&quot;?_);_(@_)"/>
    <numFmt numFmtId="170" formatCode="[$-440A]dddd\,\ dd&quot; de &quot;mmmm&quot; de &quot;yyyy"/>
    <numFmt numFmtId="171" formatCode="[$-440A]hh:mm:ss\ AM/PM"/>
    <numFmt numFmtId="172" formatCode="_ * #,##0.00_ ;_ * \-#,##0.00_ ;_ * &quot;-&quot;??_ ;_ @_ "/>
    <numFmt numFmtId="173" formatCode="#,##0.0_);\(#,##0.0\)"/>
  </numFmts>
  <fonts count="50">
    <font>
      <sz val="10"/>
      <name val="Arial"/>
      <family val="0"/>
    </font>
    <font>
      <sz val="8"/>
      <name val="Arial"/>
      <family val="2"/>
    </font>
    <font>
      <sz val="10"/>
      <name val="Geneva"/>
      <family val="0"/>
    </font>
    <font>
      <b/>
      <sz val="10"/>
      <name val="Univers for KPMG"/>
      <family val="0"/>
    </font>
    <font>
      <sz val="10"/>
      <name val="Univers for KPMG"/>
      <family val="0"/>
    </font>
    <font>
      <b/>
      <u val="single"/>
      <sz val="10"/>
      <name val="Univers for KPM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Univers for KPMG"/>
      <family val="0"/>
    </font>
    <font>
      <b/>
      <sz val="10"/>
      <color indexed="8"/>
      <name val="Univers for KPMG"/>
      <family val="0"/>
    </font>
    <font>
      <sz val="10"/>
      <color indexed="10"/>
      <name val="Univers for KPMG"/>
      <family val="0"/>
    </font>
    <font>
      <b/>
      <u val="single"/>
      <sz val="10"/>
      <color indexed="8"/>
      <name val="Univers for KPMG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Univers for KPMG"/>
      <family val="0"/>
    </font>
    <font>
      <b/>
      <sz val="10"/>
      <color rgb="FF000000"/>
      <name val="Univers for KPMG"/>
      <family val="0"/>
    </font>
    <font>
      <sz val="10"/>
      <color rgb="FFFF0000"/>
      <name val="Univers for KPMG"/>
      <family val="0"/>
    </font>
    <font>
      <b/>
      <u val="single"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sz val="10"/>
      <color theme="1"/>
      <name val="Univers for KPMG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44" fillId="0" borderId="0" xfId="0" applyFont="1" applyAlignment="1">
      <alignment vertical="center"/>
    </xf>
    <xf numFmtId="0" fontId="3" fillId="33" borderId="0" xfId="52" applyFont="1" applyFill="1" applyAlignment="1">
      <alignment/>
      <protection/>
    </xf>
    <xf numFmtId="0" fontId="4" fillId="0" borderId="0" xfId="0" applyFont="1" applyAlignment="1">
      <alignment/>
    </xf>
    <xf numFmtId="0" fontId="45" fillId="33" borderId="0" xfId="0" applyFont="1" applyFill="1" applyAlignment="1">
      <alignment horizontal="left" vertical="center"/>
    </xf>
    <xf numFmtId="0" fontId="4" fillId="33" borderId="0" xfId="52" applyFont="1" applyFill="1" applyAlignment="1">
      <alignment/>
      <protection/>
    </xf>
    <xf numFmtId="0" fontId="4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64" fontId="4" fillId="0" borderId="0" xfId="47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3"/>
    </xf>
    <xf numFmtId="0" fontId="4" fillId="0" borderId="0" xfId="0" applyFont="1" applyAlignment="1">
      <alignment horizontal="left" indent="14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14" fontId="45" fillId="0" borderId="0" xfId="0" applyNumberFormat="1" applyFont="1" applyAlignment="1">
      <alignment horizontal="right" vertical="center"/>
    </xf>
    <xf numFmtId="0" fontId="46" fillId="0" borderId="0" xfId="0" applyFont="1" applyAlignment="1">
      <alignment/>
    </xf>
    <xf numFmtId="37" fontId="3" fillId="0" borderId="0" xfId="52" applyNumberFormat="1" applyFont="1" applyFill="1" applyBorder="1" applyAlignment="1">
      <alignment/>
      <protection/>
    </xf>
    <xf numFmtId="37" fontId="4" fillId="0" borderId="0" xfId="52" applyNumberFormat="1" applyFont="1" applyFill="1" applyBorder="1" applyAlignment="1">
      <alignment horizontal="left"/>
      <protection/>
    </xf>
    <xf numFmtId="37" fontId="4" fillId="0" borderId="0" xfId="52" applyNumberFormat="1" applyFont="1" applyFill="1" applyBorder="1">
      <alignment/>
      <protection/>
    </xf>
    <xf numFmtId="0" fontId="4" fillId="0" borderId="0" xfId="52" applyFont="1" applyFill="1">
      <alignment/>
      <protection/>
    </xf>
    <xf numFmtId="0" fontId="4" fillId="0" borderId="0" xfId="0" applyFont="1" applyAlignment="1">
      <alignment horizontal="left"/>
    </xf>
    <xf numFmtId="164" fontId="4" fillId="0" borderId="0" xfId="47" applyNumberFormat="1" applyFont="1" applyAlignment="1">
      <alignment horizontal="left"/>
    </xf>
    <xf numFmtId="173" fontId="4" fillId="0" borderId="11" xfId="47" applyNumberFormat="1" applyFont="1" applyFill="1" applyBorder="1" applyAlignment="1">
      <alignment horizontal="right"/>
    </xf>
    <xf numFmtId="173" fontId="44" fillId="0" borderId="0" xfId="0" applyNumberFormat="1" applyFont="1" applyAlignment="1">
      <alignment horizontal="right" vertical="center"/>
    </xf>
    <xf numFmtId="173" fontId="44" fillId="0" borderId="11" xfId="0" applyNumberFormat="1" applyFont="1" applyBorder="1" applyAlignment="1">
      <alignment horizontal="right" vertical="center"/>
    </xf>
    <xf numFmtId="173" fontId="4" fillId="0" borderId="0" xfId="47" applyNumberFormat="1" applyFont="1" applyFill="1" applyBorder="1" applyAlignment="1">
      <alignment horizontal="right"/>
    </xf>
    <xf numFmtId="173" fontId="4" fillId="0" borderId="11" xfId="52" applyNumberFormat="1" applyFont="1" applyFill="1" applyBorder="1" applyAlignment="1">
      <alignment/>
      <protection/>
    </xf>
    <xf numFmtId="173" fontId="4" fillId="0" borderId="0" xfId="52" applyNumberFormat="1" applyFont="1" applyFill="1" applyBorder="1" applyAlignment="1">
      <alignment/>
      <protection/>
    </xf>
    <xf numFmtId="173" fontId="4" fillId="34" borderId="0" xfId="52" applyNumberFormat="1" applyFont="1" applyFill="1" applyBorder="1" applyAlignment="1">
      <alignment horizontal="right"/>
      <protection/>
    </xf>
    <xf numFmtId="173" fontId="4" fillId="34" borderId="11" xfId="52" applyNumberFormat="1" applyFont="1" applyFill="1" applyBorder="1" applyAlignment="1">
      <alignment horizontal="right"/>
      <protection/>
    </xf>
    <xf numFmtId="173" fontId="4" fillId="0" borderId="12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52" applyFont="1" applyFill="1" applyBorder="1">
      <alignment/>
      <protection/>
    </xf>
    <xf numFmtId="0" fontId="3" fillId="0" borderId="0" xfId="52" applyFont="1" applyFill="1">
      <alignment/>
      <protection/>
    </xf>
    <xf numFmtId="37" fontId="3" fillId="0" borderId="0" xfId="52" applyNumberFormat="1" applyFont="1" applyFill="1" applyBorder="1">
      <alignment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left" indent="1"/>
    </xf>
    <xf numFmtId="0" fontId="49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4" fillId="0" borderId="0" xfId="0" applyFont="1" applyAlignment="1">
      <alignment horizontal="left" vertical="center" wrapText="1" indent="1"/>
    </xf>
    <xf numFmtId="0" fontId="44" fillId="0" borderId="0" xfId="0" applyFont="1" applyAlignment="1">
      <alignment horizontal="left" vertical="center" inden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right"/>
    </xf>
    <xf numFmtId="173" fontId="48" fillId="0" borderId="0" xfId="0" applyNumberFormat="1" applyFont="1" applyAlignment="1">
      <alignment horizontal="right"/>
    </xf>
    <xf numFmtId="173" fontId="48" fillId="0" borderId="11" xfId="0" applyNumberFormat="1" applyFont="1" applyBorder="1" applyAlignment="1">
      <alignment horizontal="right"/>
    </xf>
    <xf numFmtId="173" fontId="48" fillId="0" borderId="13" xfId="0" applyNumberFormat="1" applyFont="1" applyBorder="1" applyAlignment="1">
      <alignment horizontal="right"/>
    </xf>
    <xf numFmtId="173" fontId="48" fillId="0" borderId="14" xfId="0" applyNumberFormat="1" applyFont="1" applyBorder="1" applyAlignment="1">
      <alignment horizontal="right"/>
    </xf>
    <xf numFmtId="173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73" fontId="44" fillId="0" borderId="0" xfId="0" applyNumberFormat="1" applyFont="1" applyAlignment="1">
      <alignment horizontal="righ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Bal, Utl, Fluj y anex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304800" cy="304800"/>
    <xdr:sp>
      <xdr:nvSpPr>
        <xdr:cNvPr id="1" name="AutoShape 5" descr="Resultado de imagen para mapfre"/>
        <xdr:cNvSpPr>
          <a:spLocks noChangeAspect="1"/>
        </xdr:cNvSpPr>
      </xdr:nvSpPr>
      <xdr:spPr>
        <a:xfrm>
          <a:off x="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04800"/>
    <xdr:sp>
      <xdr:nvSpPr>
        <xdr:cNvPr id="2" name="AutoShape 6" descr="Resultado de imagen para mapfre"/>
        <xdr:cNvSpPr>
          <a:spLocks noChangeAspect="1"/>
        </xdr:cNvSpPr>
      </xdr:nvSpPr>
      <xdr:spPr>
        <a:xfrm>
          <a:off x="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257175</xdr:colOff>
      <xdr:row>0</xdr:row>
      <xdr:rowOff>9525</xdr:rowOff>
    </xdr:from>
    <xdr:to>
      <xdr:col>2</xdr:col>
      <xdr:colOff>1304925</xdr:colOff>
      <xdr:row>3</xdr:row>
      <xdr:rowOff>66675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rcRect t="28172" b="32054"/>
        <a:stretch>
          <a:fillRect/>
        </a:stretch>
      </xdr:blipFill>
      <xdr:spPr>
        <a:xfrm>
          <a:off x="3543300" y="9525"/>
          <a:ext cx="3381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67</xdr:row>
      <xdr:rowOff>9525</xdr:rowOff>
    </xdr:from>
    <xdr:to>
      <xdr:col>2</xdr:col>
      <xdr:colOff>1257300</xdr:colOff>
      <xdr:row>70</xdr:row>
      <xdr:rowOff>66675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1"/>
        <a:srcRect t="28172" b="32054"/>
        <a:stretch>
          <a:fillRect/>
        </a:stretch>
      </xdr:blipFill>
      <xdr:spPr>
        <a:xfrm>
          <a:off x="3495675" y="10906125"/>
          <a:ext cx="3381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showGridLines="0" tabSelected="1" view="pageBreakPreview" zoomScale="60" zoomScaleNormal="115" zoomScalePageLayoutView="0" workbookViewId="0" topLeftCell="A1">
      <selection activeCell="B23" sqref="B23"/>
    </sheetView>
  </sheetViews>
  <sheetFormatPr defaultColWidth="11.421875" defaultRowHeight="12.75"/>
  <cols>
    <col min="1" max="1" width="49.28125" style="3" customWidth="1"/>
    <col min="2" max="2" width="35.00390625" style="3" customWidth="1"/>
    <col min="3" max="3" width="20.00390625" style="3" customWidth="1"/>
    <col min="4" max="5" width="11.421875" style="3" customWidth="1"/>
    <col min="6" max="6" width="12.57421875" style="3" bestFit="1" customWidth="1"/>
    <col min="7" max="16384" width="11.421875" style="3" customWidth="1"/>
  </cols>
  <sheetData>
    <row r="1" spans="5:6" ht="12.75">
      <c r="E1" s="3" t="str">
        <f ca="1">MID(CELL("FILENAME",N31),FIND("[",CELL("FILENAME",N31))+1,FIND("]",CELL("FILENAME",N31))-FIND("[",CELL("FILENAME",N31))-5)</f>
        <v>ESTAFIBO_NVO_201708</v>
      </c>
      <c r="F1" s="3" t="str">
        <f>RIGHT(E1,6)</f>
        <v>201708</v>
      </c>
    </row>
    <row r="2" spans="1:7" ht="12.75">
      <c r="A2" s="58"/>
      <c r="B2" s="58"/>
      <c r="C2" s="58"/>
      <c r="G2" s="22"/>
    </row>
    <row r="3" spans="1:6" ht="12.75">
      <c r="A3" s="17"/>
      <c r="B3" s="17"/>
      <c r="C3" s="17"/>
      <c r="E3" s="22">
        <f>DATE(LEFT(F1,4),(RIGHT(F1,2))+1,0)</f>
        <v>42978</v>
      </c>
      <c r="F3" s="3" t="str">
        <f>LEFT(F1,4)</f>
        <v>2017</v>
      </c>
    </row>
    <row r="4" spans="1:7" ht="12.75">
      <c r="A4" s="4" t="s">
        <v>5</v>
      </c>
      <c r="B4" s="17"/>
      <c r="C4" s="17"/>
      <c r="G4" s="22"/>
    </row>
    <row r="5" spans="1:6" ht="12.75">
      <c r="A5" s="1" t="s">
        <v>6</v>
      </c>
      <c r="B5" s="17"/>
      <c r="C5" s="17"/>
      <c r="F5" s="23"/>
    </row>
    <row r="6" spans="1:6" ht="12.75">
      <c r="A6" s="21" t="s">
        <v>7</v>
      </c>
      <c r="B6" s="17"/>
      <c r="C6" s="17"/>
      <c r="F6" s="23"/>
    </row>
    <row r="7" spans="1:6" ht="12.75">
      <c r="A7" s="2" t="s">
        <v>9</v>
      </c>
      <c r="B7" s="18"/>
      <c r="C7" s="18"/>
      <c r="F7" s="1"/>
    </row>
    <row r="8" spans="1:6" ht="12.75">
      <c r="A8" s="5" t="str">
        <f>"Al "&amp;TEXT(E3,"dd")&amp;" de "&amp;TEXT(E3,"mmmm")&amp;" de "&amp;TEXT(E3,"yyyy")</f>
        <v>Al 31 de agosto de 2017</v>
      </c>
      <c r="B8" s="18"/>
      <c r="C8" s="18"/>
      <c r="F8" s="1"/>
    </row>
    <row r="9" spans="1:6" ht="12.75">
      <c r="A9" s="3" t="s">
        <v>8</v>
      </c>
      <c r="F9" s="6"/>
    </row>
    <row r="10" spans="1:3" ht="13.5" thickBot="1">
      <c r="A10" s="7"/>
      <c r="B10" s="7"/>
      <c r="C10" s="7"/>
    </row>
    <row r="11" spans="1:3" ht="12.75">
      <c r="A11" s="8"/>
      <c r="B11" s="8"/>
      <c r="C11" s="8"/>
    </row>
    <row r="12" spans="1:3" ht="12.75">
      <c r="A12" s="44" t="s">
        <v>33</v>
      </c>
      <c r="B12" s="9"/>
      <c r="C12" s="51" t="str">
        <f>+F3</f>
        <v>2017</v>
      </c>
    </row>
    <row r="13" spans="1:3" ht="12.75">
      <c r="A13" s="45" t="s">
        <v>34</v>
      </c>
      <c r="C13" s="52"/>
    </row>
    <row r="14" spans="1:3" ht="12.75">
      <c r="A14" s="46" t="s">
        <v>35</v>
      </c>
      <c r="C14" s="53">
        <v>1943.1</v>
      </c>
    </row>
    <row r="15" spans="1:3" ht="12.75">
      <c r="A15" s="46" t="s">
        <v>36</v>
      </c>
      <c r="C15" s="53">
        <v>1.5</v>
      </c>
    </row>
    <row r="16" spans="1:3" ht="12.75">
      <c r="A16" s="46" t="s">
        <v>37</v>
      </c>
      <c r="C16" s="53">
        <v>34618.1</v>
      </c>
    </row>
    <row r="17" spans="1:3" ht="12.75">
      <c r="A17" s="46" t="s">
        <v>38</v>
      </c>
      <c r="C17" s="53">
        <v>5696.2</v>
      </c>
    </row>
    <row r="18" spans="1:3" ht="12.75">
      <c r="A18" s="46" t="s">
        <v>39</v>
      </c>
      <c r="B18" s="12"/>
      <c r="C18" s="53">
        <v>17834.8</v>
      </c>
    </row>
    <row r="19" spans="1:3" ht="12.75">
      <c r="A19" s="46" t="s">
        <v>40</v>
      </c>
      <c r="C19" s="54">
        <v>3146.4</v>
      </c>
    </row>
    <row r="20" spans="1:3" ht="12.75">
      <c r="A20" s="45"/>
      <c r="C20" s="53">
        <f>SUM(C14:C19)</f>
        <v>63240.1</v>
      </c>
    </row>
    <row r="21" spans="1:3" ht="12.75">
      <c r="A21" s="45" t="s">
        <v>41</v>
      </c>
      <c r="C21" s="53"/>
    </row>
    <row r="22" spans="1:3" ht="12.75">
      <c r="A22" s="46" t="s">
        <v>65</v>
      </c>
      <c r="C22" s="53">
        <v>0</v>
      </c>
    </row>
    <row r="23" spans="1:3" ht="12.75">
      <c r="A23" s="46" t="s">
        <v>42</v>
      </c>
      <c r="C23" s="53">
        <v>559.6</v>
      </c>
    </row>
    <row r="24" spans="1:3" ht="12.75">
      <c r="A24" s="46" t="s">
        <v>43</v>
      </c>
      <c r="C24" s="54">
        <v>4258.7</v>
      </c>
    </row>
    <row r="25" spans="1:3" ht="12.75">
      <c r="A25" s="45"/>
      <c r="B25" s="12"/>
      <c r="C25" s="53">
        <f>SUM(C22:C24)</f>
        <v>4818.3</v>
      </c>
    </row>
    <row r="26" spans="1:3" ht="12.75">
      <c r="A26" s="45" t="s">
        <v>44</v>
      </c>
      <c r="B26" s="12"/>
      <c r="C26" s="53"/>
    </row>
    <row r="27" spans="1:3" ht="12.75">
      <c r="A27" s="46" t="s">
        <v>45</v>
      </c>
      <c r="C27" s="54">
        <v>1353.7</v>
      </c>
    </row>
    <row r="28" spans="1:3" ht="13.5" thickBot="1">
      <c r="A28" s="47" t="s">
        <v>46</v>
      </c>
      <c r="C28" s="55">
        <f>+C27+C25+C20</f>
        <v>69412.1</v>
      </c>
    </row>
    <row r="29" spans="1:3" ht="13.5" thickTop="1">
      <c r="A29" s="45"/>
      <c r="C29" s="53"/>
    </row>
    <row r="30" spans="1:3" ht="12.75">
      <c r="A30" s="44" t="s">
        <v>47</v>
      </c>
      <c r="C30" s="53"/>
    </row>
    <row r="31" spans="1:3" ht="12.75">
      <c r="A31" s="45" t="s">
        <v>48</v>
      </c>
      <c r="C31" s="53"/>
    </row>
    <row r="32" spans="1:3" ht="12.75">
      <c r="A32" s="46" t="s">
        <v>49</v>
      </c>
      <c r="C32" s="53">
        <v>2340.9</v>
      </c>
    </row>
    <row r="33" spans="1:3" ht="12.75">
      <c r="A33" s="46" t="s">
        <v>66</v>
      </c>
      <c r="C33" s="53">
        <v>0</v>
      </c>
    </row>
    <row r="34" spans="1:3" ht="12.75">
      <c r="A34" s="46" t="s">
        <v>50</v>
      </c>
      <c r="C34" s="53">
        <v>6985.4</v>
      </c>
    </row>
    <row r="35" spans="1:3" ht="12.75">
      <c r="A35" s="46" t="s">
        <v>51</v>
      </c>
      <c r="C35" s="53">
        <v>2069.9</v>
      </c>
    </row>
    <row r="36" spans="1:3" ht="12.75">
      <c r="A36" s="46" t="s">
        <v>67</v>
      </c>
      <c r="C36" s="53">
        <v>0</v>
      </c>
    </row>
    <row r="37" spans="1:3" ht="12.75">
      <c r="A37" s="45"/>
      <c r="C37" s="56">
        <f>SUM(C32:C36)</f>
        <v>11396.199999999999</v>
      </c>
    </row>
    <row r="38" spans="1:3" ht="12.75">
      <c r="A38" s="45" t="s">
        <v>52</v>
      </c>
      <c r="C38" s="53"/>
    </row>
    <row r="39" spans="1:3" ht="12.75">
      <c r="A39" s="46" t="s">
        <v>53</v>
      </c>
      <c r="B39" s="12"/>
      <c r="C39" s="53">
        <v>1457.3</v>
      </c>
    </row>
    <row r="40" spans="1:3" ht="12.75">
      <c r="A40" s="46" t="s">
        <v>0</v>
      </c>
      <c r="C40" s="53">
        <v>139.6</v>
      </c>
    </row>
    <row r="41" spans="1:3" ht="12.75">
      <c r="A41" s="46" t="s">
        <v>54</v>
      </c>
      <c r="C41" s="54">
        <v>2740.8</v>
      </c>
    </row>
    <row r="42" spans="1:3" ht="12.75">
      <c r="A42" s="45"/>
      <c r="C42" s="56">
        <f>SUM(C39:C41)</f>
        <v>4337.7</v>
      </c>
    </row>
    <row r="43" spans="1:3" ht="12.75">
      <c r="A43" s="45" t="s">
        <v>55</v>
      </c>
      <c r="C43" s="53"/>
    </row>
    <row r="44" spans="1:3" ht="12.75">
      <c r="A44" s="46" t="s">
        <v>56</v>
      </c>
      <c r="B44" s="12"/>
      <c r="C44" s="53">
        <v>15458.2</v>
      </c>
    </row>
    <row r="45" spans="1:3" ht="12.75">
      <c r="A45" s="46" t="s">
        <v>57</v>
      </c>
      <c r="B45" s="12"/>
      <c r="C45" s="53">
        <v>13580.9</v>
      </c>
    </row>
    <row r="46" spans="1:3" ht="12.75">
      <c r="A46" s="46" t="s">
        <v>58</v>
      </c>
      <c r="C46" s="53">
        <v>4241.2</v>
      </c>
    </row>
    <row r="47" spans="1:3" ht="12.75">
      <c r="A47" s="45"/>
      <c r="C47" s="56">
        <f>SUM(C44:C46)</f>
        <v>33280.299999999996</v>
      </c>
    </row>
    <row r="48" spans="1:3" ht="12.75">
      <c r="A48" s="47" t="s">
        <v>59</v>
      </c>
      <c r="C48" s="56">
        <f>C37+C42+C47</f>
        <v>49014.2</v>
      </c>
    </row>
    <row r="49" spans="1:3" ht="12.75">
      <c r="A49" s="48"/>
      <c r="C49" s="59"/>
    </row>
    <row r="50" spans="1:3" ht="12.75">
      <c r="A50" s="48" t="s">
        <v>60</v>
      </c>
      <c r="C50" s="59"/>
    </row>
    <row r="51" spans="1:3" ht="12.75">
      <c r="A51" s="49" t="s">
        <v>61</v>
      </c>
      <c r="B51" s="12"/>
      <c r="C51" s="53">
        <v>10000</v>
      </c>
    </row>
    <row r="52" spans="1:3" ht="12.75">
      <c r="A52" s="50" t="s">
        <v>62</v>
      </c>
      <c r="B52" s="12"/>
      <c r="C52" s="54">
        <f>10398-0.1</f>
        <v>10397.9</v>
      </c>
    </row>
    <row r="53" spans="1:3" ht="12.75">
      <c r="A53" s="48" t="s">
        <v>63</v>
      </c>
      <c r="B53" s="12"/>
      <c r="C53" s="56">
        <f>SUM(C51:C52)</f>
        <v>20397.9</v>
      </c>
    </row>
    <row r="54" spans="1:4" ht="13.5" thickBot="1">
      <c r="A54" s="48" t="s">
        <v>64</v>
      </c>
      <c r="C54" s="55">
        <f>C48+C53</f>
        <v>69412.1</v>
      </c>
      <c r="D54" s="57"/>
    </row>
    <row r="55" ht="13.5" thickTop="1"/>
    <row r="60" spans="1:3" ht="12.75">
      <c r="A60" s="13" t="s">
        <v>11</v>
      </c>
      <c r="B60" s="14" t="s">
        <v>3</v>
      </c>
      <c r="C60" s="13"/>
    </row>
    <row r="61" spans="1:3" ht="12.75">
      <c r="A61" s="13" t="s">
        <v>2</v>
      </c>
      <c r="B61" s="15" t="s">
        <v>4</v>
      </c>
      <c r="C61" s="13"/>
    </row>
    <row r="62" spans="2:3" ht="12.75">
      <c r="B62" s="13"/>
      <c r="C62" s="13"/>
    </row>
    <row r="66" spans="1:3" ht="12.75">
      <c r="A66" s="19"/>
      <c r="B66" s="19"/>
      <c r="C66" s="19"/>
    </row>
    <row r="67" spans="1:3" ht="12.75">
      <c r="A67" s="19"/>
      <c r="B67" s="19"/>
      <c r="C67" s="19"/>
    </row>
    <row r="68" spans="1:3" ht="12.75">
      <c r="A68" s="19"/>
      <c r="B68" s="19"/>
      <c r="C68" s="19"/>
    </row>
    <row r="69" spans="1:3" ht="12.75">
      <c r="A69" s="19"/>
      <c r="B69" s="19"/>
      <c r="C69" s="19"/>
    </row>
    <row r="70" spans="1:3" ht="12.75">
      <c r="A70" s="19"/>
      <c r="B70" s="19"/>
      <c r="C70" s="19"/>
    </row>
    <row r="71" spans="1:3" ht="12.75">
      <c r="A71" s="19" t="s">
        <v>5</v>
      </c>
      <c r="B71" s="19"/>
      <c r="C71" s="19"/>
    </row>
    <row r="72" spans="1:3" ht="12.75">
      <c r="A72" s="21" t="s">
        <v>6</v>
      </c>
      <c r="B72" s="19"/>
      <c r="C72" s="19"/>
    </row>
    <row r="73" spans="1:3" ht="12.75">
      <c r="A73" s="21" t="s">
        <v>7</v>
      </c>
      <c r="B73" s="19"/>
      <c r="C73" s="19"/>
    </row>
    <row r="74" spans="1:3" ht="12.75">
      <c r="A74" s="19" t="s">
        <v>10</v>
      </c>
      <c r="B74" s="19"/>
      <c r="C74" s="19"/>
    </row>
    <row r="75" spans="1:3" ht="12.75">
      <c r="A75" s="21" t="str">
        <f>"Por los períodos del 1 de enero al "&amp;" "&amp;A8</f>
        <v>Por los períodos del 1 de enero al  Al 31 de agosto de 2017</v>
      </c>
      <c r="B75" s="19"/>
      <c r="C75" s="19"/>
    </row>
    <row r="76" spans="1:3" ht="12.75">
      <c r="A76" s="21" t="s">
        <v>8</v>
      </c>
      <c r="B76" s="19"/>
      <c r="C76" s="19"/>
    </row>
    <row r="77" spans="1:3" ht="13.5" thickBot="1">
      <c r="A77" s="20"/>
      <c r="B77" s="20"/>
      <c r="C77" s="20"/>
    </row>
    <row r="78" spans="1:3" ht="12.75">
      <c r="A78" s="16"/>
      <c r="B78" s="16"/>
      <c r="C78" s="16"/>
    </row>
    <row r="79" ht="12.75">
      <c r="C79" s="10" t="str">
        <f>+F3</f>
        <v>2017</v>
      </c>
    </row>
    <row r="80" ht="12.75">
      <c r="C80" s="10"/>
    </row>
    <row r="81" spans="1:3" ht="12.75">
      <c r="A81" s="40" t="s">
        <v>12</v>
      </c>
      <c r="B81" s="9"/>
      <c r="C81" s="31">
        <f>SUM(C82:C86)</f>
        <v>60918.399999999994</v>
      </c>
    </row>
    <row r="82" spans="1:3" ht="12.75">
      <c r="A82" s="41" t="s">
        <v>13</v>
      </c>
      <c r="C82" s="32">
        <v>44295.7</v>
      </c>
    </row>
    <row r="83" spans="1:3" ht="12.75">
      <c r="A83" s="27" t="s">
        <v>14</v>
      </c>
      <c r="C83" s="32">
        <v>5977.2</v>
      </c>
    </row>
    <row r="84" spans="1:3" ht="12.75">
      <c r="A84" s="27" t="s">
        <v>15</v>
      </c>
      <c r="C84" s="32">
        <v>5997.3</v>
      </c>
    </row>
    <row r="85" spans="1:3" ht="12.75">
      <c r="A85" s="27" t="s">
        <v>16</v>
      </c>
      <c r="C85" s="32">
        <v>3032</v>
      </c>
    </row>
    <row r="86" spans="1:3" ht="12.75">
      <c r="A86" s="27" t="s">
        <v>17</v>
      </c>
      <c r="C86" s="33">
        <v>1616.2</v>
      </c>
    </row>
    <row r="87" spans="1:3" ht="12.75">
      <c r="A87" s="27"/>
      <c r="C87" s="34"/>
    </row>
    <row r="88" spans="1:3" ht="12.75">
      <c r="A88" s="25" t="s">
        <v>18</v>
      </c>
      <c r="C88" s="31">
        <f>SUM(C89:C92)</f>
        <v>54527.799999999996</v>
      </c>
    </row>
    <row r="89" spans="1:3" ht="12.75">
      <c r="A89" s="26" t="s">
        <v>1</v>
      </c>
      <c r="C89" s="32">
        <v>22008.8</v>
      </c>
    </row>
    <row r="90" spans="1:3" ht="12.75">
      <c r="A90" s="26" t="s">
        <v>19</v>
      </c>
      <c r="B90" s="24"/>
      <c r="C90" s="32">
        <v>17723.3</v>
      </c>
    </row>
    <row r="91" spans="1:3" ht="12.75">
      <c r="A91" s="26" t="s">
        <v>20</v>
      </c>
      <c r="B91" s="12"/>
      <c r="C91" s="32">
        <v>9110</v>
      </c>
    </row>
    <row r="92" spans="1:3" ht="12.75">
      <c r="A92" s="27" t="s">
        <v>21</v>
      </c>
      <c r="C92" s="33">
        <v>5685.7</v>
      </c>
    </row>
    <row r="93" spans="1:3" ht="12.75">
      <c r="A93" s="28" t="s">
        <v>22</v>
      </c>
      <c r="B93" s="42"/>
      <c r="C93" s="35">
        <v>450.4</v>
      </c>
    </row>
    <row r="94" spans="1:3" ht="12.75">
      <c r="A94" s="28"/>
      <c r="B94" s="42"/>
      <c r="C94" s="36"/>
    </row>
    <row r="95" spans="1:3" ht="12.75">
      <c r="A95" s="43" t="s">
        <v>23</v>
      </c>
      <c r="B95" s="27"/>
      <c r="C95" s="31">
        <f>C81-C88-C93</f>
        <v>5940.199999999999</v>
      </c>
    </row>
    <row r="96" spans="1:3" ht="12.75">
      <c r="A96" s="43" t="s">
        <v>24</v>
      </c>
      <c r="B96" s="27"/>
      <c r="C96" s="31">
        <f>SUM(C97:C98)</f>
        <v>5066.3</v>
      </c>
    </row>
    <row r="97" spans="1:3" ht="12.75">
      <c r="A97" s="27" t="s">
        <v>25</v>
      </c>
      <c r="C97" s="34">
        <v>37.6</v>
      </c>
    </row>
    <row r="98" spans="1:5" s="12" customFormat="1" ht="12.75">
      <c r="A98" s="27" t="s">
        <v>26</v>
      </c>
      <c r="C98" s="31">
        <v>5028.7</v>
      </c>
      <c r="D98" s="18"/>
      <c r="E98" s="18"/>
    </row>
    <row r="99" spans="1:5" s="12" customFormat="1" ht="12.75">
      <c r="A99" s="43" t="s">
        <v>27</v>
      </c>
      <c r="B99" s="27"/>
      <c r="C99" s="36">
        <f>+C95-C96</f>
        <v>873.8999999999987</v>
      </c>
      <c r="D99" s="18"/>
      <c r="E99" s="18"/>
    </row>
    <row r="100" spans="1:5" ht="12.75">
      <c r="A100" s="43"/>
      <c r="B100" s="27"/>
      <c r="C100" s="36"/>
      <c r="D100" s="29"/>
      <c r="E100" s="29"/>
    </row>
    <row r="101" spans="1:5" ht="12.75">
      <c r="A101" s="27" t="s">
        <v>28</v>
      </c>
      <c r="B101" s="27"/>
      <c r="C101" s="35">
        <v>1056.9</v>
      </c>
      <c r="D101" s="29"/>
      <c r="E101" s="29"/>
    </row>
    <row r="102" spans="1:5" ht="12.75">
      <c r="A102" s="43" t="s">
        <v>29</v>
      </c>
      <c r="B102" s="27"/>
      <c r="C102" s="36">
        <f>+C99+C101</f>
        <v>1930.7999999999988</v>
      </c>
      <c r="D102" s="29"/>
      <c r="E102" s="29"/>
    </row>
    <row r="103" spans="1:5" ht="12.75">
      <c r="A103" s="27"/>
      <c r="B103" s="27"/>
      <c r="C103" s="36"/>
      <c r="D103" s="29"/>
      <c r="E103" s="29"/>
    </row>
    <row r="104" spans="1:5" ht="12.75">
      <c r="A104" s="27" t="s">
        <v>30</v>
      </c>
      <c r="B104" s="27"/>
      <c r="C104" s="37"/>
      <c r="D104" s="29"/>
      <c r="E104" s="29"/>
    </row>
    <row r="105" spans="1:5" ht="12.75">
      <c r="A105" s="27" t="s">
        <v>31</v>
      </c>
      <c r="B105" s="27"/>
      <c r="C105" s="38">
        <v>0</v>
      </c>
      <c r="D105" s="29"/>
      <c r="E105" s="29"/>
    </row>
    <row r="106" spans="1:5" ht="12.75">
      <c r="A106" s="27"/>
      <c r="B106" s="27"/>
      <c r="C106" s="37"/>
      <c r="D106" s="29"/>
      <c r="E106" s="29"/>
    </row>
    <row r="107" spans="1:5" ht="13.5" thickBot="1">
      <c r="A107" s="43" t="s">
        <v>32</v>
      </c>
      <c r="B107" s="43"/>
      <c r="C107" s="39">
        <f>SUM(C102:C105)</f>
        <v>1930.7999999999988</v>
      </c>
      <c r="D107" s="29"/>
      <c r="E107" s="29"/>
    </row>
    <row r="108" spans="2:5" ht="13.5" thickTop="1">
      <c r="B108" s="29"/>
      <c r="C108" s="30"/>
      <c r="D108" s="29"/>
      <c r="E108" s="29"/>
    </row>
    <row r="109" spans="2:5" ht="12.75">
      <c r="B109" s="29"/>
      <c r="C109" s="30"/>
      <c r="D109" s="29"/>
      <c r="E109" s="29"/>
    </row>
    <row r="110" ht="12.75">
      <c r="C110" s="11"/>
    </row>
    <row r="111" ht="12.75">
      <c r="C111" s="11"/>
    </row>
    <row r="112" ht="12.75">
      <c r="C112" s="11"/>
    </row>
    <row r="113" ht="12.75">
      <c r="C113" s="11"/>
    </row>
    <row r="114" ht="12.75">
      <c r="C114" s="11"/>
    </row>
    <row r="115" spans="1:3" ht="12.75">
      <c r="A115" s="13" t="s">
        <v>11</v>
      </c>
      <c r="B115" s="14" t="s">
        <v>3</v>
      </c>
      <c r="C115" s="13"/>
    </row>
    <row r="116" spans="1:3" ht="12.75">
      <c r="A116" s="13" t="s">
        <v>2</v>
      </c>
      <c r="B116" s="15" t="s">
        <v>4</v>
      </c>
      <c r="C116" s="13"/>
    </row>
    <row r="117" ht="12.75">
      <c r="C117" s="11"/>
    </row>
    <row r="118" ht="12.75">
      <c r="C118" s="11"/>
    </row>
    <row r="119" ht="12.75">
      <c r="C119" s="11"/>
    </row>
    <row r="120" ht="12.75">
      <c r="C120" s="11"/>
    </row>
    <row r="121" ht="12.75">
      <c r="C121" s="11"/>
    </row>
    <row r="122" ht="12.75">
      <c r="C122" s="11"/>
    </row>
  </sheetData>
  <sheetProtection/>
  <mergeCells count="2">
    <mergeCell ref="A2:C2"/>
    <mergeCell ref="C49:C50"/>
  </mergeCells>
  <printOptions/>
  <pageMargins left="0.75" right="0.75" top="1" bottom="1" header="0" footer="0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CENTROAMERICANA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CENTROAMERICANA</dc:creator>
  <cp:keywords/>
  <dc:description/>
  <cp:lastModifiedBy>Carlos Eduardo Romero Mejia</cp:lastModifiedBy>
  <cp:lastPrinted>2018-03-21T19:29:46Z</cp:lastPrinted>
  <dcterms:created xsi:type="dcterms:W3CDTF">2003-07-30T00:13:08Z</dcterms:created>
  <dcterms:modified xsi:type="dcterms:W3CDTF">2018-03-26T19:02:21Z</dcterms:modified>
  <cp:category/>
  <cp:version/>
  <cp:contentType/>
  <cp:contentStatus/>
</cp:coreProperties>
</file>