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9525"/>
  </bookViews>
  <sheets>
    <sheet name="Balance de Situación" sheetId="1" r:id="rId1"/>
    <sheet name="EstadoDeResultad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2" i="2" l="1"/>
  <c r="F33" i="2" s="1"/>
  <c r="F35" i="2"/>
  <c r="F26" i="2"/>
  <c r="F16" i="2"/>
  <c r="F12" i="2"/>
  <c r="F8" i="2"/>
  <c r="G7" i="2" s="1"/>
  <c r="J54" i="1"/>
  <c r="J41" i="1"/>
  <c r="D41" i="1"/>
  <c r="J35" i="1"/>
  <c r="D34" i="1"/>
  <c r="J28" i="1"/>
  <c r="J23" i="1"/>
  <c r="D22" i="1"/>
  <c r="I19" i="1"/>
  <c r="J18" i="1"/>
  <c r="D17" i="1"/>
  <c r="J14" i="1"/>
  <c r="D12" i="1"/>
  <c r="J11" i="1"/>
  <c r="J7" i="1"/>
  <c r="J32" i="1" s="1"/>
  <c r="D7" i="1"/>
  <c r="D51" i="1" l="1"/>
  <c r="J45" i="1"/>
  <c r="J51" i="1" s="1"/>
  <c r="G25" i="2"/>
  <c r="G46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49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<sst xmlns="http://schemas.openxmlformats.org/spreadsheetml/2006/main" count="118" uniqueCount="112">
  <si>
    <t>FONDO SOCIAL PARA LA VIVIENDA</t>
  </si>
  <si>
    <t>BALANCE DE SITUACION AL 31 DE ENERO DE 2018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</si>
  <si>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</si>
  <si>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</si>
  <si>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</si>
  <si>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</si>
  <si>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</si>
  <si>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</si>
  <si>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</si>
  <si>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</si>
  <si>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</si>
  <si>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</si>
  <si>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</si>
  <si>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</si>
  <si>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</si>
  <si>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</si>
  <si>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</si>
  <si>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</si>
  <si>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</si>
  <si>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</si>
  <si>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</si>
  <si>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</si>
  <si>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</si>
  <si>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</si>
  <si>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</si>
  <si>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</si>
  <si>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</si>
  <si>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</si>
  <si>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</si>
  <si>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</si>
  <si>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</si>
  <si>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</si>
  <si>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</si>
  <si>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</si>
  <si>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</si>
  <si>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</si>
  <si>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</si>
  <si>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</si>
  <si>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</si>
  <si>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</si>
  <si>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</si>
  <si>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</si>
  <si>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</si>
  <si>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</si>
  <si>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</si>
  <si>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</si>
  <si>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</si>
  <si>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</si>
  <si>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</si>
  <si>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</si>
  <si>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</si>
  <si>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</si>
  <si>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</si>
  <si>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</si>
  <si>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</si>
  <si>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</si>
  <si>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</si>
  <si>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</si>
  <si>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</si>
  <si>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</si>
  <si>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</si>
  <si>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</si>
  <si>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</si>
  <si>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</si>
  <si>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</si>
  <si>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</si>
  <si>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</si>
  <si>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</si>
  <si>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</si>
  <si>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</si>
  <si>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</si>
  <si>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</si>
  <si>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</si>
  <si>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</si>
  <si>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</si>
  <si>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</si>
  <si>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</si>
  <si>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</si>
  <si>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</si>
  <si>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ENERO  DE 2018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</si>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</sst>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64" fontId="3" fillId="0" borderId="0" xfId="1" applyNumberFormat="1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Protection="1"/>
    <xf numFmtId="44" fontId="6" fillId="0" borderId="0" xfId="1" applyNumberFormat="1" applyFont="1" applyProtection="1"/>
    <xf numFmtId="0" fontId="5" fillId="0" borderId="0" xfId="0" applyFont="1" applyProtection="1">
      <protection locked="0"/>
    </xf>
    <xf numFmtId="166" fontId="6" fillId="0" borderId="0" xfId="0" applyNumberFormat="1" applyFont="1" applyBorder="1" applyProtection="1">
      <protection locked="0"/>
    </xf>
    <xf numFmtId="165" fontId="5" fillId="0" borderId="0" xfId="0" applyNumberFormat="1" applyFont="1" applyAlignment="1" applyProtection="1">
      <alignment horizontal="left"/>
      <protection locked="0"/>
    </xf>
    <xf numFmtId="165" fontId="5" fillId="0" borderId="0" xfId="0" applyNumberFormat="1" applyFont="1" applyProtection="1"/>
    <xf numFmtId="165" fontId="6" fillId="0" borderId="0" xfId="1" applyNumberFormat="1" applyFont="1" applyProtection="1"/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65" fontId="8" fillId="0" borderId="0" xfId="0" applyNumberFormat="1" applyFont="1" applyProtection="1"/>
    <xf numFmtId="165" fontId="3" fillId="0" borderId="0" xfId="1" applyNumberFormat="1" applyFont="1" applyProtection="1"/>
    <xf numFmtId="165" fontId="3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8" fillId="0" borderId="1" xfId="0" applyNumberFormat="1" applyFont="1" applyBorder="1" applyProtection="1"/>
    <xf numFmtId="165" fontId="5" fillId="0" borderId="0" xfId="1" applyNumberFormat="1" applyFont="1" applyProtection="1"/>
    <xf numFmtId="166" fontId="5" fillId="0" borderId="0" xfId="0" applyNumberFormat="1" applyFont="1" applyBorder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Protection="1"/>
    <xf numFmtId="49" fontId="5" fillId="0" borderId="0" xfId="0" applyNumberFormat="1" applyFont="1" applyProtection="1"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Protection="1"/>
    <xf numFmtId="166" fontId="6" fillId="0" borderId="0" xfId="0" applyNumberFormat="1" applyFont="1" applyProtection="1">
      <protection locked="0"/>
    </xf>
    <xf numFmtId="165" fontId="8" fillId="0" borderId="1" xfId="0" applyNumberFormat="1" applyFont="1" applyFill="1" applyBorder="1" applyProtection="1"/>
    <xf numFmtId="165" fontId="8" fillId="0" borderId="0" xfId="0" applyNumberFormat="1" applyFont="1" applyFill="1" applyBorder="1" applyProtection="1"/>
    <xf numFmtId="166" fontId="5" fillId="0" borderId="0" xfId="0" applyNumberFormat="1" applyFont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0" xfId="0" applyNumberFormat="1" applyFont="1" applyBorder="1" applyProtection="1">
      <protection locked="0"/>
    </xf>
    <xf numFmtId="165" fontId="8" fillId="0" borderId="0" xfId="0" applyNumberFormat="1" applyFont="1" applyFill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/>
    <xf numFmtId="165" fontId="8" fillId="0" borderId="1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164" fontId="4" fillId="0" borderId="0" xfId="1" applyNumberFormat="1" applyFont="1" applyProtection="1"/>
    <xf numFmtId="165" fontId="8" fillId="0" borderId="0" xfId="0" applyNumberFormat="1" applyFont="1" applyFill="1" applyProtection="1"/>
    <xf numFmtId="165" fontId="6" fillId="0" borderId="1" xfId="1" applyNumberFormat="1" applyFont="1" applyBorder="1" applyProtection="1"/>
    <xf numFmtId="165" fontId="3" fillId="0" borderId="0" xfId="0" applyNumberFormat="1" applyFont="1" applyFill="1" applyBorder="1" applyProtection="1"/>
    <xf numFmtId="165" fontId="6" fillId="0" borderId="2" xfId="1" applyNumberFormat="1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166" fontId="6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165" fontId="5" fillId="0" borderId="0" xfId="1" applyNumberFormat="1" applyFont="1" applyBorder="1" applyProtection="1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166" fontId="8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Border="1" applyProtection="1">
      <protection locked="0"/>
    </xf>
    <xf numFmtId="166" fontId="8" fillId="0" borderId="0" xfId="0" applyNumberFormat="1" applyFont="1" applyFill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Border="1" applyProtection="1">
      <protection locked="0"/>
    </xf>
    <xf numFmtId="165" fontId="3" fillId="0" borderId="0" xfId="0" applyNumberFormat="1" applyFont="1" applyBorder="1" applyProtection="1">
      <protection locked="0"/>
    </xf>
    <xf numFmtId="165" fontId="6" fillId="0" borderId="1" xfId="0" applyNumberFormat="1" applyFont="1" applyBorder="1" applyProtection="1"/>
    <xf numFmtId="165" fontId="8" fillId="0" borderId="0" xfId="0" applyNumberFormat="1" applyFont="1" applyBorder="1" applyProtection="1"/>
    <xf numFmtId="0" fontId="5" fillId="0" borderId="0" xfId="0" applyFont="1" applyProtection="1"/>
    <xf numFmtId="0" fontId="3" fillId="0" borderId="0" xfId="0" applyFont="1" applyProtection="1"/>
    <xf numFmtId="49" fontId="8" fillId="2" borderId="0" xfId="0" applyNumberFormat="1" applyFont="1" applyFill="1" applyAlignment="1" applyProtection="1">
      <alignment horizontal="left"/>
      <protection locked="0"/>
    </xf>
    <xf numFmtId="165" fontId="8" fillId="2" borderId="0" xfId="0" applyNumberFormat="1" applyFont="1" applyFill="1" applyProtection="1"/>
    <xf numFmtId="165" fontId="3" fillId="0" borderId="0" xfId="0" applyNumberFormat="1" applyFont="1" applyProtection="1">
      <protection locked="0"/>
    </xf>
    <xf numFmtId="165" fontId="3" fillId="0" borderId="0" xfId="0" applyNumberFormat="1" applyFont="1" applyBorder="1" applyProtection="1"/>
    <xf numFmtId="165" fontId="5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166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165" fontId="10" fillId="0" borderId="0" xfId="0" applyNumberFormat="1" applyFont="1" applyProtection="1"/>
    <xf numFmtId="165" fontId="2" fillId="0" borderId="2" xfId="1" applyNumberFormat="1" applyFont="1" applyBorder="1" applyProtection="1"/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5" fontId="2" fillId="0" borderId="2" xfId="0" applyNumberFormat="1" applyFont="1" applyBorder="1" applyProtection="1"/>
    <xf numFmtId="166" fontId="5" fillId="0" borderId="0" xfId="0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 vertical="center"/>
      <protection locked="0"/>
    </xf>
    <xf numFmtId="165" fontId="2" fillId="0" borderId="3" xfId="1" applyNumberFormat="1" applyFont="1" applyBorder="1" applyProtection="1"/>
    <xf numFmtId="0" fontId="2" fillId="0" borderId="0" xfId="0" applyNumberFormat="1" applyFont="1" applyProtection="1">
      <protection locked="0"/>
    </xf>
    <xf numFmtId="165" fontId="2" fillId="0" borderId="3" xfId="0" applyNumberFormat="1" applyFont="1" applyBorder="1" applyProtection="1"/>
    <xf numFmtId="166" fontId="9" fillId="0" borderId="0" xfId="0" applyNumberFormat="1" applyFont="1" applyAlignment="1" applyProtection="1">
      <alignment horizontal="left" vertical="center"/>
      <protection locked="0"/>
    </xf>
    <xf numFmtId="165" fontId="4" fillId="0" borderId="0" xfId="0" applyNumberFormat="1" applyFont="1" applyProtection="1">
      <protection locked="0"/>
    </xf>
    <xf numFmtId="165" fontId="9" fillId="0" borderId="0" xfId="1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9" fillId="0" borderId="0" xfId="1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4" fontId="9" fillId="0" borderId="0" xfId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4" fontId="4" fillId="0" borderId="0" xfId="1" applyNumberFormat="1" applyFont="1" applyProtection="1">
      <protection locked="0"/>
    </xf>
    <xf numFmtId="165" fontId="6" fillId="0" borderId="2" xfId="0" applyNumberFormat="1" applyFont="1" applyBorder="1" applyProtection="1"/>
    <xf numFmtId="0" fontId="10" fillId="0" borderId="0" xfId="0" applyFont="1"/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49" fontId="10" fillId="0" borderId="0" xfId="0" applyNumberFormat="1" applyFont="1" applyAlignment="1">
      <alignment horizontal="left"/>
    </xf>
    <xf numFmtId="7" fontId="10" fillId="0" borderId="0" xfId="0" applyNumberFormat="1" applyFont="1"/>
    <xf numFmtId="0" fontId="2" fillId="0" borderId="0" xfId="0" applyFont="1"/>
    <xf numFmtId="164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2" fillId="2" borderId="0" xfId="0" applyNumberFormat="1" applyFont="1" applyFill="1" applyProtection="1"/>
    <xf numFmtId="165" fontId="10" fillId="2" borderId="0" xfId="1" applyNumberFormat="1" applyFont="1" applyFill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5" fontId="2" fillId="0" borderId="0" xfId="0" applyNumberFormat="1" applyFont="1" applyProtection="1"/>
    <xf numFmtId="165" fontId="2" fillId="0" borderId="0" xfId="1" applyNumberFormat="1" applyFont="1" applyProtection="1"/>
    <xf numFmtId="49" fontId="8" fillId="0" borderId="0" xfId="0" applyNumberFormat="1" applyFont="1" applyAlignment="1">
      <alignment horizontal="left"/>
    </xf>
    <xf numFmtId="165" fontId="10" fillId="0" borderId="0" xfId="1" applyNumberFormat="1" applyFont="1" applyProtection="1"/>
    <xf numFmtId="165" fontId="10" fillId="0" borderId="0" xfId="0" applyNumberFormat="1" applyFont="1" applyBorder="1" applyProtection="1"/>
    <xf numFmtId="165" fontId="2" fillId="0" borderId="0" xfId="0" applyNumberFormat="1" applyFont="1" applyBorder="1" applyProtection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7" fontId="10" fillId="0" borderId="0" xfId="1" applyNumberFormat="1" applyFont="1"/>
    <xf numFmtId="49" fontId="8" fillId="0" borderId="0" xfId="0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0" xfId="0" applyNumberFormat="1" applyFont="1"/>
    <xf numFmtId="165" fontId="2" fillId="0" borderId="0" xfId="0" applyNumberFormat="1" applyFont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0" fontId="9" fillId="0" borderId="0" xfId="0" applyFont="1" applyAlignment="1">
      <alignment horizontal="center"/>
    </xf>
    <xf numFmtId="165" fontId="10" fillId="0" borderId="1" xfId="0" applyNumberFormat="1" applyFont="1" applyBorder="1" applyProtection="1"/>
    <xf numFmtId="165" fontId="2" fillId="0" borderId="1" xfId="0" applyNumberFormat="1" applyFont="1" applyBorder="1" applyProtection="1"/>
    <xf numFmtId="165" fontId="2" fillId="2" borderId="1" xfId="0" applyNumberFormat="1" applyFont="1" applyFill="1" applyBorder="1" applyProtection="1"/>
    <xf numFmtId="165" fontId="2" fillId="2" borderId="2" xfId="0" applyNumberFormat="1" applyFont="1" applyFill="1" applyBorder="1" applyProtection="1"/>
    <xf numFmtId="165" fontId="10" fillId="0" borderId="1" xfId="0" applyNumberFormat="1" applyFont="1" applyFill="1" applyBorder="1"/>
    <xf numFmtId="49" fontId="9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6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3</xdr:row>
      <xdr:rowOff>157162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75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176212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75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workbookViewId="0">
      <selection sqref="A1:J1"/>
    </sheetView>
  </sheetViews>
  <sheetFormatPr baseColWidth="10" defaultRowHeight="15" x14ac:dyDescent="0.25"/>
  <cols>
    <col min="1" max="1" width="4.85546875" customWidth="1"/>
    <col min="2" max="2" width="61.140625" bestFit="1" customWidth="1"/>
    <col min="3" max="3" width="17.7109375" customWidth="1"/>
    <col min="4" max="4" width="20.28515625" bestFit="1" customWidth="1"/>
    <col min="5" max="5" width="5.42578125" customWidth="1"/>
    <col min="6" max="6" width="4.7109375" customWidth="1"/>
    <col min="7" max="7" width="49.42578125" bestFit="1" customWidth="1"/>
    <col min="8" max="8" width="25" bestFit="1" customWidth="1"/>
    <col min="9" max="9" width="18" bestFit="1" customWidth="1"/>
    <col min="10" max="10" width="20.28515625" bestFit="1" customWidth="1"/>
  </cols>
  <sheetData>
    <row r="1" spans="1:10" ht="15.75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5.75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5.75" x14ac:dyDescent="0.2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x14ac:dyDescent="0.25">
      <c r="A4" s="1"/>
      <c r="B4" s="2"/>
      <c r="C4" s="1"/>
      <c r="D4" s="3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45" t="s">
        <v>3</v>
      </c>
      <c r="B6" s="145"/>
      <c r="C6" s="5"/>
      <c r="D6" s="6"/>
      <c r="E6" s="7"/>
      <c r="F6" s="145" t="s">
        <v>4</v>
      </c>
      <c r="G6" s="145"/>
      <c r="H6" s="8"/>
      <c r="I6" s="1"/>
      <c r="J6" s="1"/>
    </row>
    <row r="7" spans="1:10" x14ac:dyDescent="0.25">
      <c r="A7" s="9" t="s">
        <v>5</v>
      </c>
      <c r="B7" s="10"/>
      <c r="C7" s="11"/>
      <c r="D7" s="12">
        <f>SUM(C8:C10)</f>
        <v>52509143.939999998</v>
      </c>
      <c r="E7" s="13"/>
      <c r="F7" s="14" t="s">
        <v>6</v>
      </c>
      <c r="G7" s="10"/>
      <c r="H7" s="15"/>
      <c r="I7" s="16"/>
      <c r="J7" s="17">
        <f>SUM(I8:I9)</f>
        <v>6125441.8800000008</v>
      </c>
    </row>
    <row r="8" spans="1:10" ht="16.5" x14ac:dyDescent="0.3">
      <c r="A8" s="18"/>
      <c r="B8" s="19" t="s">
        <v>7</v>
      </c>
      <c r="C8" s="20">
        <v>4700</v>
      </c>
      <c r="D8" s="21"/>
      <c r="E8" s="1"/>
      <c r="F8" s="14"/>
      <c r="G8" s="19" t="s">
        <v>8</v>
      </c>
      <c r="H8" s="22"/>
      <c r="I8" s="20">
        <v>4500833.6500000004</v>
      </c>
      <c r="J8" s="21"/>
    </row>
    <row r="9" spans="1:10" ht="16.5" x14ac:dyDescent="0.3">
      <c r="A9" s="18"/>
      <c r="B9" s="19" t="s">
        <v>9</v>
      </c>
      <c r="C9" s="20">
        <v>24914443.940000001</v>
      </c>
      <c r="D9" s="21"/>
      <c r="E9" s="1"/>
      <c r="F9" s="14"/>
      <c r="G9" s="23" t="s">
        <v>10</v>
      </c>
      <c r="H9" s="24"/>
      <c r="I9" s="25">
        <v>1624608.23</v>
      </c>
      <c r="J9" s="21"/>
    </row>
    <row r="10" spans="1:10" ht="16.5" x14ac:dyDescent="0.3">
      <c r="A10" s="9"/>
      <c r="B10" s="19" t="s">
        <v>11</v>
      </c>
      <c r="C10" s="25">
        <v>27590000</v>
      </c>
      <c r="D10" s="26"/>
      <c r="E10" s="13"/>
      <c r="F10" s="27"/>
      <c r="G10" s="28"/>
      <c r="H10" s="24"/>
      <c r="I10" s="29"/>
      <c r="J10" s="21"/>
    </row>
    <row r="11" spans="1:10" x14ac:dyDescent="0.25">
      <c r="A11" s="30"/>
      <c r="B11" s="2"/>
      <c r="C11" s="11"/>
      <c r="D11" s="26"/>
      <c r="E11" s="13"/>
      <c r="F11" s="14" t="s">
        <v>12</v>
      </c>
      <c r="G11" s="31"/>
      <c r="H11" s="32"/>
      <c r="I11" s="33"/>
      <c r="J11" s="17">
        <f>SUM(I12)</f>
        <v>207404453.72</v>
      </c>
    </row>
    <row r="12" spans="1:10" ht="16.5" x14ac:dyDescent="0.3">
      <c r="A12" s="34" t="s">
        <v>13</v>
      </c>
      <c r="B12" s="10"/>
      <c r="C12" s="11"/>
      <c r="D12" s="17">
        <f>SUM(C13:C15)</f>
        <v>14042241.27</v>
      </c>
      <c r="E12" s="13"/>
      <c r="F12" s="14"/>
      <c r="G12" s="23" t="s">
        <v>14</v>
      </c>
      <c r="H12" s="24"/>
      <c r="I12" s="35">
        <v>207404453.72</v>
      </c>
      <c r="J12" s="21"/>
    </row>
    <row r="13" spans="1:10" ht="16.5" x14ac:dyDescent="0.3">
      <c r="A13" s="34"/>
      <c r="B13" s="19" t="s">
        <v>15</v>
      </c>
      <c r="C13" s="20">
        <v>4002850.2099999995</v>
      </c>
      <c r="D13" s="26"/>
      <c r="E13" s="13"/>
      <c r="F13" s="14"/>
      <c r="G13" s="23"/>
      <c r="H13" s="24"/>
      <c r="I13" s="29"/>
      <c r="J13" s="21"/>
    </row>
    <row r="14" spans="1:10" ht="16.5" x14ac:dyDescent="0.3">
      <c r="A14" s="34"/>
      <c r="B14" s="19" t="s">
        <v>16</v>
      </c>
      <c r="C14" s="20">
        <v>-571537.59</v>
      </c>
      <c r="D14" s="26"/>
      <c r="E14" s="13"/>
      <c r="F14" s="14" t="s">
        <v>17</v>
      </c>
      <c r="G14" s="31"/>
      <c r="H14" s="32"/>
      <c r="I14" s="33"/>
      <c r="J14" s="17">
        <f>SUM(I15+I16)</f>
        <v>49434787.25</v>
      </c>
    </row>
    <row r="15" spans="1:10" ht="16.5" x14ac:dyDescent="0.3">
      <c r="A15" s="34"/>
      <c r="B15" s="19" t="s">
        <v>18</v>
      </c>
      <c r="C15" s="25">
        <v>10610928.65</v>
      </c>
      <c r="D15" s="26"/>
      <c r="E15" s="13"/>
      <c r="F15" s="14"/>
      <c r="G15" s="23" t="s">
        <v>19</v>
      </c>
      <c r="H15" s="24"/>
      <c r="I15" s="36">
        <v>31006576.449999999</v>
      </c>
      <c r="J15" s="26"/>
    </row>
    <row r="16" spans="1:10" ht="16.5" x14ac:dyDescent="0.3">
      <c r="A16" s="37"/>
      <c r="B16" s="2"/>
      <c r="C16" s="11"/>
      <c r="D16" s="26"/>
      <c r="E16" s="1"/>
      <c r="F16" s="14"/>
      <c r="G16" s="23" t="s">
        <v>20</v>
      </c>
      <c r="H16" s="24"/>
      <c r="I16" s="35">
        <v>18428210.800000001</v>
      </c>
      <c r="J16" s="26"/>
    </row>
    <row r="17" spans="1:10" ht="16.5" x14ac:dyDescent="0.3">
      <c r="A17" s="34" t="s">
        <v>21</v>
      </c>
      <c r="B17" s="10"/>
      <c r="C17" s="11"/>
      <c r="D17" s="17">
        <f>SUM(C18:C20)</f>
        <v>304272.46000000089</v>
      </c>
      <c r="E17" s="1"/>
      <c r="F17" s="14" t="s">
        <v>22</v>
      </c>
      <c r="G17" s="23"/>
      <c r="H17" s="24"/>
      <c r="I17" s="29"/>
      <c r="J17" s="26"/>
    </row>
    <row r="18" spans="1:10" ht="16.5" x14ac:dyDescent="0.3">
      <c r="A18" s="38"/>
      <c r="B18" s="19" t="s">
        <v>23</v>
      </c>
      <c r="C18" s="20">
        <v>44808.07</v>
      </c>
      <c r="D18" s="21"/>
      <c r="E18" s="1"/>
      <c r="F18" s="39" t="s">
        <v>24</v>
      </c>
      <c r="G18" s="31"/>
      <c r="H18" s="32"/>
      <c r="I18" s="33"/>
      <c r="J18" s="17">
        <f>I19</f>
        <v>210416835.57999998</v>
      </c>
    </row>
    <row r="19" spans="1:10" ht="16.5" x14ac:dyDescent="0.3">
      <c r="A19" s="38"/>
      <c r="B19" s="19" t="s">
        <v>25</v>
      </c>
      <c r="C19" s="20">
        <v>48254596.600000001</v>
      </c>
      <c r="D19" s="21"/>
      <c r="E19" s="1"/>
      <c r="F19" s="14"/>
      <c r="G19" s="23"/>
      <c r="H19" s="24"/>
      <c r="I19" s="35">
        <f>SUM(H20:H21)</f>
        <v>210416835.57999998</v>
      </c>
      <c r="J19" s="26"/>
    </row>
    <row r="20" spans="1:10" ht="16.5" x14ac:dyDescent="0.3">
      <c r="A20" s="38"/>
      <c r="B20" s="19" t="s">
        <v>26</v>
      </c>
      <c r="C20" s="25">
        <v>-47995132.210000001</v>
      </c>
      <c r="D20" s="21"/>
      <c r="E20" s="1"/>
      <c r="F20" s="14"/>
      <c r="G20" s="23" t="s">
        <v>27</v>
      </c>
      <c r="H20" s="40">
        <v>210336203.38999999</v>
      </c>
      <c r="I20" s="29"/>
      <c r="J20" s="26"/>
    </row>
    <row r="21" spans="1:10" ht="16.5" x14ac:dyDescent="0.3">
      <c r="A21" s="38"/>
      <c r="B21" s="41"/>
      <c r="C21" s="42"/>
      <c r="D21" s="21"/>
      <c r="E21" s="1"/>
      <c r="F21" s="27"/>
      <c r="G21" s="23" t="s">
        <v>28</v>
      </c>
      <c r="H21" s="43">
        <v>80632.19</v>
      </c>
      <c r="I21" s="29"/>
      <c r="J21" s="26"/>
    </row>
    <row r="22" spans="1:10" x14ac:dyDescent="0.25">
      <c r="A22" s="34" t="s">
        <v>29</v>
      </c>
      <c r="B22" s="2"/>
      <c r="C22" s="11"/>
      <c r="D22" s="17">
        <f>SUM(C23:C32)</f>
        <v>821884656.92999983</v>
      </c>
      <c r="E22" s="13"/>
      <c r="F22" s="14" t="s">
        <v>30</v>
      </c>
      <c r="G22" s="28"/>
      <c r="H22" s="24"/>
      <c r="I22" s="29"/>
      <c r="J22" s="26"/>
    </row>
    <row r="23" spans="1:10" ht="16.5" x14ac:dyDescent="0.3">
      <c r="A23" s="44"/>
      <c r="B23" s="19" t="s">
        <v>31</v>
      </c>
      <c r="C23" s="20">
        <v>901333388.29999995</v>
      </c>
      <c r="D23" s="45"/>
      <c r="E23" s="1"/>
      <c r="F23" s="14"/>
      <c r="G23" s="31"/>
      <c r="H23" s="32"/>
      <c r="I23" s="33"/>
      <c r="J23" s="17">
        <f>SUM(I24:I25)</f>
        <v>4720924.4499999993</v>
      </c>
    </row>
    <row r="24" spans="1:10" ht="16.5" x14ac:dyDescent="0.3">
      <c r="A24" s="38"/>
      <c r="B24" s="19" t="s">
        <v>32</v>
      </c>
      <c r="C24" s="20">
        <v>44250816.699999996</v>
      </c>
      <c r="D24" s="21"/>
      <c r="E24" s="1"/>
      <c r="F24" s="14"/>
      <c r="G24" s="23" t="s">
        <v>33</v>
      </c>
      <c r="H24" s="24"/>
      <c r="I24" s="46">
        <v>80962.929999999993</v>
      </c>
      <c r="J24" s="26"/>
    </row>
    <row r="25" spans="1:10" ht="16.5" x14ac:dyDescent="0.3">
      <c r="A25" s="38"/>
      <c r="B25" s="19" t="s">
        <v>34</v>
      </c>
      <c r="C25" s="20">
        <v>3006391.67</v>
      </c>
      <c r="D25" s="21"/>
      <c r="E25" s="1"/>
      <c r="F25" s="14"/>
      <c r="G25" s="23" t="s">
        <v>35</v>
      </c>
      <c r="H25" s="24"/>
      <c r="I25" s="35">
        <v>4639961.5199999996</v>
      </c>
      <c r="J25" s="26"/>
    </row>
    <row r="26" spans="1:10" ht="16.5" x14ac:dyDescent="0.3">
      <c r="A26" s="38"/>
      <c r="B26" s="19" t="s">
        <v>36</v>
      </c>
      <c r="C26" s="20">
        <v>-15636435.890000001</v>
      </c>
      <c r="D26" s="21"/>
      <c r="E26" s="1"/>
      <c r="F26" s="27"/>
      <c r="G26" s="23"/>
      <c r="H26" s="24"/>
      <c r="I26" s="46"/>
      <c r="J26" s="26"/>
    </row>
    <row r="27" spans="1:10" ht="16.5" x14ac:dyDescent="0.3">
      <c r="A27" s="38"/>
      <c r="B27" s="19" t="s">
        <v>37</v>
      </c>
      <c r="C27" s="20">
        <v>-55036865.630000003</v>
      </c>
      <c r="D27" s="21"/>
      <c r="E27" s="1"/>
      <c r="F27" s="14" t="s">
        <v>38</v>
      </c>
      <c r="G27" s="28"/>
      <c r="H27" s="24"/>
      <c r="I27" s="29"/>
      <c r="J27" s="26"/>
    </row>
    <row r="28" spans="1:10" ht="16.5" x14ac:dyDescent="0.3">
      <c r="A28" s="38"/>
      <c r="B28" s="23" t="s">
        <v>39</v>
      </c>
      <c r="C28" s="20">
        <v>-56342131.960000001</v>
      </c>
      <c r="D28" s="21"/>
      <c r="E28" s="1"/>
      <c r="F28" s="14"/>
      <c r="G28" s="23"/>
      <c r="H28" s="24"/>
      <c r="I28" s="29"/>
      <c r="J28" s="47">
        <f>SUM(I29:I29)</f>
        <v>3164507.12</v>
      </c>
    </row>
    <row r="29" spans="1:10" ht="16.5" x14ac:dyDescent="0.3">
      <c r="A29" s="38"/>
      <c r="B29" s="19" t="s">
        <v>40</v>
      </c>
      <c r="C29" s="20">
        <v>-141450.44</v>
      </c>
      <c r="D29" s="21"/>
      <c r="E29" s="1"/>
      <c r="F29" s="27"/>
      <c r="G29" s="23" t="s">
        <v>41</v>
      </c>
      <c r="H29" s="24"/>
      <c r="I29" s="35">
        <v>3164507.12</v>
      </c>
      <c r="J29" s="26"/>
    </row>
    <row r="30" spans="1:10" ht="16.5" x14ac:dyDescent="0.3">
      <c r="A30" s="38"/>
      <c r="B30" s="19" t="s">
        <v>42</v>
      </c>
      <c r="C30" s="20">
        <v>450944.18</v>
      </c>
      <c r="D30" s="21"/>
      <c r="E30" s="1"/>
      <c r="F30" s="27"/>
      <c r="G30" s="28"/>
      <c r="H30" s="24"/>
      <c r="I30" s="48"/>
      <c r="J30" s="26"/>
    </row>
    <row r="31" spans="1:10" ht="16.5" x14ac:dyDescent="0.3">
      <c r="A31" s="38"/>
      <c r="B31" s="19" t="s">
        <v>43</v>
      </c>
      <c r="C31" s="20">
        <v>4526.59</v>
      </c>
      <c r="D31" s="21"/>
      <c r="E31" s="1"/>
      <c r="F31" s="27"/>
      <c r="G31" s="28"/>
      <c r="H31" s="24"/>
      <c r="I31" s="48"/>
      <c r="J31" s="26"/>
    </row>
    <row r="32" spans="1:10" ht="17.25" thickBot="1" x14ac:dyDescent="0.35">
      <c r="A32" s="38"/>
      <c r="B32" s="19" t="s">
        <v>44</v>
      </c>
      <c r="C32" s="25">
        <v>-4526.59</v>
      </c>
      <c r="D32" s="21"/>
      <c r="E32" s="1"/>
      <c r="F32" s="27"/>
      <c r="G32" s="31" t="s">
        <v>45</v>
      </c>
      <c r="H32" s="24"/>
      <c r="I32" s="48"/>
      <c r="J32" s="49">
        <f>SUM(J7:J31)</f>
        <v>481266949.99999994</v>
      </c>
    </row>
    <row r="33" spans="1:10" ht="17.25" thickTop="1" x14ac:dyDescent="0.3">
      <c r="A33" s="38"/>
      <c r="B33" s="50"/>
      <c r="C33" s="51"/>
      <c r="D33" s="21"/>
      <c r="E33" s="13"/>
      <c r="F33" s="52" t="s">
        <v>46</v>
      </c>
      <c r="G33" s="53"/>
      <c r="H33" s="24"/>
      <c r="I33" s="48"/>
      <c r="J33" s="54"/>
    </row>
    <row r="34" spans="1:10" ht="16.5" x14ac:dyDescent="0.3">
      <c r="A34" s="34" t="s">
        <v>47</v>
      </c>
      <c r="B34" s="2"/>
      <c r="C34" s="11"/>
      <c r="D34" s="17">
        <f>SUM(C35:C39)</f>
        <v>15661803.529999999</v>
      </c>
      <c r="E34" s="1"/>
      <c r="F34" s="55" t="s">
        <v>48</v>
      </c>
      <c r="G34" s="23"/>
      <c r="H34" s="24"/>
      <c r="I34" s="29"/>
      <c r="J34" s="26"/>
    </row>
    <row r="35" spans="1:10" ht="16.5" x14ac:dyDescent="0.3">
      <c r="A35" s="44"/>
      <c r="B35" s="19" t="s">
        <v>49</v>
      </c>
      <c r="C35" s="20">
        <v>14111553.549999999</v>
      </c>
      <c r="D35" s="45"/>
      <c r="E35" s="1"/>
      <c r="F35" s="56"/>
      <c r="G35" s="23"/>
      <c r="H35" s="24"/>
      <c r="I35" s="33"/>
      <c r="J35" s="17">
        <f>SUM(I36:I39)</f>
        <v>53248775.25</v>
      </c>
    </row>
    <row r="36" spans="1:10" ht="16.5" x14ac:dyDescent="0.3">
      <c r="A36" s="38"/>
      <c r="B36" s="19" t="s">
        <v>50</v>
      </c>
      <c r="C36" s="20">
        <v>-5045816.93</v>
      </c>
      <c r="D36" s="21"/>
      <c r="E36" s="1"/>
      <c r="F36" s="56"/>
      <c r="G36" s="57" t="s">
        <v>51</v>
      </c>
      <c r="H36" s="58"/>
      <c r="I36" s="36">
        <v>6635428.5700000003</v>
      </c>
      <c r="J36" s="26"/>
    </row>
    <row r="37" spans="1:10" ht="16.5" x14ac:dyDescent="0.3">
      <c r="A37" s="38"/>
      <c r="B37" s="19" t="s">
        <v>52</v>
      </c>
      <c r="C37" s="20">
        <v>5854216.8600000003</v>
      </c>
      <c r="D37" s="21"/>
      <c r="E37" s="1"/>
      <c r="F37" s="56"/>
      <c r="G37" s="57" t="s">
        <v>53</v>
      </c>
      <c r="H37" s="53"/>
      <c r="I37" s="46">
        <v>33568502.350000001</v>
      </c>
      <c r="J37" s="26"/>
    </row>
    <row r="38" spans="1:10" ht="16.5" x14ac:dyDescent="0.3">
      <c r="A38" s="38"/>
      <c r="B38" s="19" t="s">
        <v>54</v>
      </c>
      <c r="C38" s="20">
        <v>1574914.79</v>
      </c>
      <c r="D38" s="21"/>
      <c r="E38" s="1"/>
      <c r="F38" s="56"/>
      <c r="G38" s="59" t="s">
        <v>55</v>
      </c>
      <c r="H38" s="53"/>
      <c r="I38" s="46">
        <v>4290707.4600000009</v>
      </c>
      <c r="J38" s="26"/>
    </row>
    <row r="39" spans="1:10" ht="16.5" x14ac:dyDescent="0.3">
      <c r="A39" s="38"/>
      <c r="B39" s="19" t="s">
        <v>56</v>
      </c>
      <c r="C39" s="25">
        <v>-833064.74</v>
      </c>
      <c r="D39" s="21"/>
      <c r="E39" s="13"/>
      <c r="F39" s="13"/>
      <c r="G39" s="38" t="s">
        <v>57</v>
      </c>
      <c r="H39" s="60"/>
      <c r="I39" s="25">
        <v>8754136.8699999992</v>
      </c>
      <c r="J39" s="26"/>
    </row>
    <row r="40" spans="1:10" ht="16.5" x14ac:dyDescent="0.3">
      <c r="A40" s="38"/>
      <c r="B40" s="41"/>
      <c r="C40" s="42"/>
      <c r="D40" s="21"/>
      <c r="E40" s="1"/>
      <c r="F40" s="14" t="s">
        <v>58</v>
      </c>
      <c r="G40" s="61"/>
      <c r="H40" s="62"/>
      <c r="I40" s="16"/>
      <c r="J40" s="26"/>
    </row>
    <row r="41" spans="1:10" x14ac:dyDescent="0.25">
      <c r="A41" s="34" t="s">
        <v>59</v>
      </c>
      <c r="B41" s="2"/>
      <c r="C41" s="11"/>
      <c r="D41" s="47">
        <f>SUM(C42:C48)</f>
        <v>1731403.8500000003</v>
      </c>
      <c r="E41" s="1"/>
      <c r="F41" s="34"/>
      <c r="G41" s="10"/>
      <c r="H41" s="15"/>
      <c r="I41" s="16"/>
      <c r="J41" s="63">
        <f>SUM(I42:I43)</f>
        <v>371617796.72999996</v>
      </c>
    </row>
    <row r="42" spans="1:10" ht="16.5" x14ac:dyDescent="0.3">
      <c r="A42" s="44"/>
      <c r="B42" s="19" t="s">
        <v>60</v>
      </c>
      <c r="C42" s="20">
        <v>2675.2</v>
      </c>
      <c r="D42" s="45"/>
      <c r="E42" s="1"/>
      <c r="F42" s="34"/>
      <c r="G42" s="19" t="s">
        <v>61</v>
      </c>
      <c r="H42" s="15"/>
      <c r="I42" s="64">
        <v>359745380.02999997</v>
      </c>
      <c r="J42" s="65"/>
    </row>
    <row r="43" spans="1:10" ht="16.5" x14ac:dyDescent="0.3">
      <c r="A43" s="38"/>
      <c r="B43" s="19" t="s">
        <v>62</v>
      </c>
      <c r="C43" s="20">
        <v>-2675.2</v>
      </c>
      <c r="D43" s="21"/>
      <c r="E43" s="1"/>
      <c r="F43" s="37"/>
      <c r="G43" s="19" t="s">
        <v>63</v>
      </c>
      <c r="H43" s="15"/>
      <c r="I43" s="25">
        <v>11872416.699999999</v>
      </c>
      <c r="J43" s="66"/>
    </row>
    <row r="44" spans="1:10" ht="16.5" x14ac:dyDescent="0.3">
      <c r="A44" s="38"/>
      <c r="B44" s="67" t="s">
        <v>64</v>
      </c>
      <c r="C44" s="68">
        <v>1231157.6200000001</v>
      </c>
      <c r="D44" s="21"/>
      <c r="E44" s="1"/>
      <c r="F44" s="1"/>
      <c r="G44" s="1"/>
      <c r="H44" s="69"/>
      <c r="I44" s="11"/>
      <c r="J44" s="70"/>
    </row>
    <row r="45" spans="1:10" ht="17.25" thickBot="1" x14ac:dyDescent="0.35">
      <c r="A45" s="38"/>
      <c r="B45" s="19" t="s">
        <v>65</v>
      </c>
      <c r="C45" s="68">
        <v>2025148.32</v>
      </c>
      <c r="D45" s="21"/>
      <c r="E45" s="1"/>
      <c r="F45" s="13"/>
      <c r="G45" s="10" t="s">
        <v>66</v>
      </c>
      <c r="H45" s="71"/>
      <c r="I45" s="16"/>
      <c r="J45" s="98">
        <f>SUM(+J35+J41)</f>
        <v>424866571.97999996</v>
      </c>
    </row>
    <row r="46" spans="1:10" ht="17.25" thickTop="1" x14ac:dyDescent="0.3">
      <c r="A46" s="38"/>
      <c r="B46" s="19" t="s">
        <v>67</v>
      </c>
      <c r="C46" s="68">
        <v>-1527867.53</v>
      </c>
      <c r="D46" s="21"/>
      <c r="E46" s="1"/>
      <c r="F46" s="1"/>
      <c r="G46" s="1"/>
      <c r="H46" s="69"/>
      <c r="I46" s="11"/>
      <c r="J46" s="11"/>
    </row>
    <row r="47" spans="1:10" ht="16.5" x14ac:dyDescent="0.3">
      <c r="A47" s="38"/>
      <c r="B47" s="19" t="s">
        <v>68</v>
      </c>
      <c r="C47" s="64">
        <v>63050.96</v>
      </c>
      <c r="D47" s="21"/>
      <c r="E47" s="1"/>
      <c r="F47" s="1"/>
      <c r="G47" s="13"/>
      <c r="H47" s="71"/>
      <c r="I47" s="16"/>
      <c r="J47" s="16"/>
    </row>
    <row r="48" spans="1:10" ht="45" customHeight="1" x14ac:dyDescent="0.3">
      <c r="A48" s="38"/>
      <c r="B48" s="72" t="s">
        <v>69</v>
      </c>
      <c r="C48" s="25">
        <v>-60085.52</v>
      </c>
      <c r="D48" s="21"/>
      <c r="E48" s="1"/>
      <c r="F48" s="1"/>
      <c r="G48" s="13"/>
      <c r="H48" s="71"/>
      <c r="I48" s="16"/>
      <c r="J48" s="16"/>
    </row>
    <row r="49" spans="1:10" ht="16.5" x14ac:dyDescent="0.3">
      <c r="A49" s="38"/>
      <c r="B49" s="41"/>
      <c r="C49" s="42"/>
      <c r="D49" s="21"/>
      <c r="E49" s="1"/>
      <c r="F49" s="13"/>
      <c r="G49" s="13"/>
      <c r="H49" s="71"/>
      <c r="I49" s="16"/>
      <c r="J49" s="16"/>
    </row>
    <row r="50" spans="1:10" x14ac:dyDescent="0.25">
      <c r="A50" s="73"/>
      <c r="B50" s="2"/>
      <c r="C50" s="11"/>
      <c r="D50" s="21"/>
      <c r="E50" s="1"/>
      <c r="F50" s="13"/>
      <c r="G50" s="1"/>
      <c r="H50" s="69"/>
      <c r="I50" s="11"/>
      <c r="J50" s="11"/>
    </row>
    <row r="51" spans="1:10" ht="18" thickBot="1" x14ac:dyDescent="0.35">
      <c r="A51" s="74" t="s">
        <v>70</v>
      </c>
      <c r="B51" s="75"/>
      <c r="C51" s="76"/>
      <c r="D51" s="77">
        <f>SUM(D7:D46)</f>
        <v>906133521.97999978</v>
      </c>
      <c r="E51" s="78"/>
      <c r="F51" s="78"/>
      <c r="G51" s="79" t="s">
        <v>71</v>
      </c>
      <c r="H51" s="71"/>
      <c r="I51" s="16"/>
      <c r="J51" s="80">
        <f>J32+J45</f>
        <v>906133521.9799999</v>
      </c>
    </row>
    <row r="52" spans="1:10" ht="18" thickTop="1" x14ac:dyDescent="0.3">
      <c r="A52" s="81"/>
      <c r="B52" s="2"/>
      <c r="C52" s="11"/>
      <c r="D52" s="54"/>
      <c r="E52" s="1"/>
      <c r="F52" s="13"/>
      <c r="G52" s="44"/>
      <c r="H52" s="82"/>
      <c r="I52" s="76"/>
      <c r="J52" s="42"/>
    </row>
    <row r="53" spans="1:10" x14ac:dyDescent="0.25">
      <c r="A53" s="81"/>
      <c r="B53" s="2"/>
      <c r="C53" s="11"/>
      <c r="D53" s="21"/>
      <c r="E53" s="1"/>
      <c r="F53" s="13"/>
      <c r="G53" s="1"/>
      <c r="H53" s="1"/>
      <c r="I53" s="66"/>
      <c r="J53" s="66"/>
    </row>
    <row r="54" spans="1:10" ht="18" thickBot="1" x14ac:dyDescent="0.35">
      <c r="A54" s="83" t="s">
        <v>72</v>
      </c>
      <c r="B54" s="75"/>
      <c r="C54" s="76"/>
      <c r="D54" s="84">
        <v>251900945.27000001</v>
      </c>
      <c r="E54" s="78"/>
      <c r="F54" s="78"/>
      <c r="G54" s="85" t="s">
        <v>73</v>
      </c>
      <c r="H54" s="69"/>
      <c r="I54" s="11"/>
      <c r="J54" s="86">
        <f>D54</f>
        <v>251900945.27000001</v>
      </c>
    </row>
    <row r="55" spans="1:10" ht="16.5" thickTop="1" x14ac:dyDescent="0.25">
      <c r="A55" s="87"/>
      <c r="B55" s="41"/>
      <c r="C55" s="88"/>
      <c r="D55" s="89"/>
      <c r="E55" s="44"/>
      <c r="F55" s="50"/>
      <c r="G55" s="44"/>
      <c r="H55" s="82"/>
      <c r="I55" s="82"/>
      <c r="J55" s="44"/>
    </row>
    <row r="56" spans="1:10" x14ac:dyDescent="0.25">
      <c r="A56" s="87"/>
      <c r="B56" s="41"/>
      <c r="C56" s="90"/>
      <c r="D56" s="91"/>
      <c r="E56" s="44"/>
      <c r="F56" s="50"/>
      <c r="G56" s="50"/>
      <c r="H56" s="50"/>
      <c r="I56" s="50"/>
      <c r="J56" s="50"/>
    </row>
    <row r="57" spans="1:10" x14ac:dyDescent="0.25">
      <c r="A57" s="87"/>
      <c r="B57" s="41"/>
      <c r="C57" s="90"/>
      <c r="D57" s="91"/>
      <c r="E57" s="44"/>
      <c r="F57" s="50"/>
      <c r="G57" s="50"/>
      <c r="H57" s="92"/>
      <c r="I57" s="50"/>
      <c r="J57" s="50"/>
    </row>
    <row r="58" spans="1:10" x14ac:dyDescent="0.25">
      <c r="A58" s="87"/>
      <c r="B58" s="41"/>
      <c r="C58" s="90"/>
      <c r="D58" s="91"/>
      <c r="E58" s="44"/>
      <c r="F58" s="50"/>
      <c r="G58" s="50"/>
      <c r="H58" s="92"/>
      <c r="I58" s="50"/>
      <c r="J58" s="50"/>
    </row>
    <row r="59" spans="1:10" x14ac:dyDescent="0.25">
      <c r="A59" s="87"/>
      <c r="B59" s="41"/>
      <c r="C59" s="90"/>
      <c r="D59" s="91"/>
      <c r="E59" s="44"/>
      <c r="F59" s="50"/>
      <c r="G59" s="50"/>
      <c r="H59" s="92"/>
      <c r="I59" s="50"/>
      <c r="J59" s="50"/>
    </row>
    <row r="60" spans="1:10" x14ac:dyDescent="0.25">
      <c r="A60" s="87"/>
      <c r="B60" s="41"/>
      <c r="C60" s="90"/>
      <c r="D60" s="91"/>
      <c r="E60" s="44"/>
      <c r="F60" s="44"/>
      <c r="G60" s="50"/>
      <c r="H60" s="92"/>
      <c r="I60" s="50"/>
      <c r="J60" s="50"/>
    </row>
    <row r="61" spans="1:10" x14ac:dyDescent="0.25">
      <c r="A61" s="87"/>
      <c r="B61" s="41"/>
      <c r="C61" s="93"/>
      <c r="D61" s="91"/>
      <c r="E61" s="50"/>
      <c r="F61" s="50"/>
      <c r="G61" s="50"/>
      <c r="H61" s="94"/>
      <c r="I61" s="92"/>
      <c r="J61" s="50"/>
    </row>
    <row r="62" spans="1:10" x14ac:dyDescent="0.25">
      <c r="A62" s="87"/>
      <c r="B62" s="41"/>
      <c r="C62" s="44"/>
      <c r="D62" s="44"/>
      <c r="E62" s="91"/>
      <c r="F62" s="50"/>
      <c r="G62" s="95"/>
      <c r="H62" s="44"/>
      <c r="I62" s="44"/>
      <c r="J62" s="44"/>
    </row>
    <row r="63" spans="1:10" x14ac:dyDescent="0.25">
      <c r="A63" s="87"/>
      <c r="B63" s="41"/>
      <c r="C63" s="143" t="s">
        <v>74</v>
      </c>
      <c r="D63" s="143"/>
      <c r="E63" s="91"/>
      <c r="F63" s="50"/>
      <c r="G63" s="44"/>
      <c r="H63" s="44"/>
      <c r="I63" s="44"/>
      <c r="J63" s="44"/>
    </row>
    <row r="64" spans="1:10" x14ac:dyDescent="0.25">
      <c r="A64" s="87"/>
      <c r="B64" s="96"/>
      <c r="C64" s="143" t="s">
        <v>75</v>
      </c>
      <c r="D64" s="143"/>
      <c r="E64" s="44"/>
      <c r="F64" s="50"/>
      <c r="G64" s="50"/>
      <c r="H64" s="95" t="s">
        <v>76</v>
      </c>
      <c r="I64" s="95"/>
      <c r="J64" s="50"/>
    </row>
    <row r="65" spans="1:10" x14ac:dyDescent="0.25">
      <c r="A65" s="44"/>
      <c r="B65" s="41"/>
      <c r="C65" s="44"/>
      <c r="D65" s="97"/>
      <c r="E65" s="44"/>
      <c r="F65" s="50"/>
      <c r="G65" s="44"/>
      <c r="H65" s="95" t="s">
        <v>77</v>
      </c>
      <c r="I65" s="50"/>
      <c r="J65" s="50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2"/>
  <sheetViews>
    <sheetView showGridLines="0" workbookViewId="0">
      <selection activeCell="C23" sqref="C23"/>
    </sheetView>
  </sheetViews>
  <sheetFormatPr baseColWidth="10" defaultRowHeight="15" x14ac:dyDescent="0.25"/>
  <cols>
    <col min="1" max="1" width="6.140625" customWidth="1"/>
    <col min="2" max="2" width="5.85546875" customWidth="1"/>
    <col min="3" max="3" width="62.7109375" bestFit="1" customWidth="1"/>
    <col min="4" max="5" width="17.7109375" bestFit="1" customWidth="1"/>
    <col min="6" max="6" width="25" bestFit="1" customWidth="1"/>
    <col min="7" max="7" width="17.7109375" bestFit="1" customWidth="1"/>
  </cols>
  <sheetData>
    <row r="1" spans="1:7" ht="15.75" x14ac:dyDescent="0.25">
      <c r="A1" s="146" t="s">
        <v>0</v>
      </c>
      <c r="B1" s="146"/>
      <c r="C1" s="146"/>
      <c r="D1" s="146"/>
      <c r="E1" s="146"/>
      <c r="F1" s="146"/>
      <c r="G1" s="146"/>
    </row>
    <row r="2" spans="1:7" x14ac:dyDescent="0.25">
      <c r="A2" s="147" t="s">
        <v>78</v>
      </c>
      <c r="B2" s="147"/>
      <c r="C2" s="147"/>
      <c r="D2" s="147"/>
      <c r="E2" s="147"/>
      <c r="F2" s="147"/>
      <c r="G2" s="147"/>
    </row>
    <row r="3" spans="1:7" x14ac:dyDescent="0.25">
      <c r="A3" s="148" t="s">
        <v>79</v>
      </c>
      <c r="B3" s="148"/>
      <c r="C3" s="148"/>
      <c r="D3" s="148"/>
      <c r="E3" s="148"/>
      <c r="F3" s="148"/>
      <c r="G3" s="148"/>
    </row>
    <row r="4" spans="1:7" ht="15.75" x14ac:dyDescent="0.25">
      <c r="A4" s="149" t="s">
        <v>80</v>
      </c>
      <c r="B4" s="149"/>
      <c r="C4" s="149"/>
      <c r="D4" s="149"/>
      <c r="E4" s="149"/>
      <c r="F4" s="149"/>
      <c r="G4" s="149"/>
    </row>
    <row r="5" spans="1:7" ht="17.25" x14ac:dyDescent="0.3">
      <c r="A5" s="99"/>
      <c r="B5" s="100"/>
      <c r="C5" s="100"/>
      <c r="D5" s="100"/>
      <c r="E5" s="100"/>
      <c r="F5" s="100"/>
      <c r="G5" s="100"/>
    </row>
    <row r="6" spans="1:7" ht="17.25" x14ac:dyDescent="0.3">
      <c r="A6" s="99"/>
      <c r="B6" s="101"/>
      <c r="C6" s="102"/>
      <c r="D6" s="103"/>
      <c r="E6" s="104"/>
      <c r="F6" s="105"/>
      <c r="G6" s="99"/>
    </row>
    <row r="7" spans="1:7" ht="17.25" x14ac:dyDescent="0.3">
      <c r="A7" s="106" t="s">
        <v>81</v>
      </c>
      <c r="B7" s="107"/>
      <c r="C7" s="108"/>
      <c r="D7" s="109"/>
      <c r="E7" s="110"/>
      <c r="F7" s="111"/>
      <c r="G7" s="110">
        <f>SUM(F8:F21)</f>
        <v>9228559.7100000009</v>
      </c>
    </row>
    <row r="8" spans="1:7" ht="15.75" x14ac:dyDescent="0.25">
      <c r="A8" s="104"/>
      <c r="B8" s="112" t="s">
        <v>82</v>
      </c>
      <c r="C8" s="113"/>
      <c r="D8" s="114"/>
      <c r="E8" s="115"/>
      <c r="F8" s="116">
        <f>SUM(E9:E10)</f>
        <v>6329617.3799999999</v>
      </c>
      <c r="G8" s="115"/>
    </row>
    <row r="9" spans="1:7" ht="17.25" x14ac:dyDescent="0.3">
      <c r="A9" s="99"/>
      <c r="B9" s="107"/>
      <c r="C9" s="117" t="s">
        <v>83</v>
      </c>
      <c r="D9" s="103"/>
      <c r="E9" s="76">
        <v>95833.91</v>
      </c>
      <c r="F9" s="118"/>
      <c r="G9" s="76"/>
    </row>
    <row r="10" spans="1:7" ht="17.25" x14ac:dyDescent="0.3">
      <c r="A10" s="99"/>
      <c r="B10" s="107"/>
      <c r="C10" s="117" t="s">
        <v>84</v>
      </c>
      <c r="D10" s="103"/>
      <c r="E10" s="138">
        <v>6233783.4699999997</v>
      </c>
      <c r="F10" s="118"/>
      <c r="G10" s="76"/>
    </row>
    <row r="11" spans="1:7" ht="17.25" x14ac:dyDescent="0.3">
      <c r="A11" s="99"/>
      <c r="B11" s="107"/>
      <c r="C11" s="102"/>
      <c r="D11" s="103"/>
      <c r="E11" s="76"/>
      <c r="F11" s="118"/>
      <c r="G11" s="76"/>
    </row>
    <row r="12" spans="1:7" ht="15.75" x14ac:dyDescent="0.25">
      <c r="A12" s="104"/>
      <c r="B12" s="112" t="s">
        <v>85</v>
      </c>
      <c r="C12" s="113"/>
      <c r="D12" s="114"/>
      <c r="E12" s="115"/>
      <c r="F12" s="116">
        <f>SUM(E13:E14)</f>
        <v>21677.609999999986</v>
      </c>
      <c r="G12" s="115"/>
    </row>
    <row r="13" spans="1:7" ht="17.25" x14ac:dyDescent="0.3">
      <c r="A13" s="104"/>
      <c r="B13" s="112"/>
      <c r="C13" s="117" t="s">
        <v>86</v>
      </c>
      <c r="D13" s="114"/>
      <c r="E13" s="119">
        <v>80</v>
      </c>
      <c r="F13" s="116"/>
      <c r="G13" s="115"/>
    </row>
    <row r="14" spans="1:7" ht="17.25" x14ac:dyDescent="0.3">
      <c r="A14" s="99"/>
      <c r="B14" s="107"/>
      <c r="C14" s="117" t="s">
        <v>87</v>
      </c>
      <c r="D14" s="103"/>
      <c r="E14" s="138">
        <v>21597.609999999986</v>
      </c>
      <c r="F14" s="118"/>
      <c r="G14" s="76"/>
    </row>
    <row r="15" spans="1:7" ht="17.25" x14ac:dyDescent="0.3">
      <c r="A15" s="99"/>
      <c r="B15" s="107"/>
      <c r="C15" s="102"/>
      <c r="D15" s="103"/>
      <c r="E15" s="76"/>
      <c r="F15" s="118"/>
      <c r="G15" s="76"/>
    </row>
    <row r="16" spans="1:7" ht="17.25" x14ac:dyDescent="0.3">
      <c r="A16" s="104"/>
      <c r="B16" s="112" t="s">
        <v>88</v>
      </c>
      <c r="C16" s="113"/>
      <c r="D16" s="114"/>
      <c r="E16" s="76"/>
      <c r="F16" s="115">
        <f>SUM(E17:E19)</f>
        <v>2877262.9199999995</v>
      </c>
      <c r="G16" s="115"/>
    </row>
    <row r="17" spans="1:7" ht="17.25" x14ac:dyDescent="0.3">
      <c r="A17" s="104"/>
      <c r="B17" s="112"/>
      <c r="C17" s="117" t="s">
        <v>89</v>
      </c>
      <c r="D17" s="114"/>
      <c r="E17" s="119">
        <v>2840140.36</v>
      </c>
      <c r="F17" s="115"/>
      <c r="G17" s="115"/>
    </row>
    <row r="18" spans="1:7" ht="17.25" x14ac:dyDescent="0.3">
      <c r="A18" s="104"/>
      <c r="B18" s="112"/>
      <c r="C18" s="117" t="s">
        <v>90</v>
      </c>
      <c r="D18" s="114"/>
      <c r="E18" s="119">
        <v>36559.01</v>
      </c>
      <c r="F18" s="115"/>
      <c r="G18" s="115"/>
    </row>
    <row r="19" spans="1:7" ht="17.25" x14ac:dyDescent="0.3">
      <c r="A19" s="104"/>
      <c r="B19" s="112"/>
      <c r="C19" s="117" t="s">
        <v>91</v>
      </c>
      <c r="D19" s="114"/>
      <c r="E19" s="138">
        <v>563.54999999999995</v>
      </c>
      <c r="F19" s="115"/>
      <c r="G19" s="115"/>
    </row>
    <row r="20" spans="1:7" ht="15.75" x14ac:dyDescent="0.25">
      <c r="A20" s="104"/>
      <c r="B20" s="112"/>
      <c r="C20" s="113"/>
      <c r="D20" s="114"/>
      <c r="E20" s="115"/>
      <c r="F20" s="116"/>
      <c r="G20" s="115"/>
    </row>
    <row r="21" spans="1:7" ht="17.25" x14ac:dyDescent="0.3">
      <c r="A21" s="104"/>
      <c r="B21" s="112" t="s">
        <v>92</v>
      </c>
      <c r="C21" s="113"/>
      <c r="D21" s="114"/>
      <c r="E21" s="76"/>
      <c r="F21" s="139">
        <v>1.8</v>
      </c>
      <c r="G21" s="115"/>
    </row>
    <row r="22" spans="1:7" ht="17.25" x14ac:dyDescent="0.3">
      <c r="A22" s="104"/>
      <c r="B22" s="112"/>
      <c r="C22" s="113"/>
      <c r="D22" s="114"/>
      <c r="E22" s="76"/>
      <c r="F22" s="120"/>
      <c r="G22" s="115"/>
    </row>
    <row r="23" spans="1:7" ht="15.75" x14ac:dyDescent="0.25">
      <c r="A23" s="104"/>
      <c r="B23" s="112"/>
      <c r="C23" s="113"/>
      <c r="D23" s="114"/>
      <c r="E23" s="115"/>
      <c r="F23" s="116"/>
      <c r="G23" s="115"/>
    </row>
    <row r="24" spans="1:7" ht="15.75" x14ac:dyDescent="0.25">
      <c r="A24" s="104"/>
      <c r="B24" s="112"/>
      <c r="C24" s="113"/>
      <c r="D24" s="114"/>
      <c r="E24" s="115"/>
      <c r="F24" s="116"/>
      <c r="G24" s="115"/>
    </row>
    <row r="25" spans="1:7" ht="17.25" x14ac:dyDescent="0.3">
      <c r="A25" s="106" t="s">
        <v>93</v>
      </c>
      <c r="B25" s="107"/>
      <c r="C25" s="108"/>
      <c r="D25" s="109"/>
      <c r="E25" s="110"/>
      <c r="F25" s="111"/>
      <c r="G25" s="140">
        <f>SUM(F26:F44)</f>
        <v>4937852.25</v>
      </c>
    </row>
    <row r="26" spans="1:7" ht="15.75" x14ac:dyDescent="0.25">
      <c r="A26" s="104"/>
      <c r="B26" s="112" t="s">
        <v>82</v>
      </c>
      <c r="C26" s="113"/>
      <c r="D26" s="114"/>
      <c r="E26" s="115"/>
      <c r="F26" s="116">
        <f>SUM(E27:E31)</f>
        <v>1130848.7100000002</v>
      </c>
      <c r="G26" s="115"/>
    </row>
    <row r="27" spans="1:7" ht="17.25" x14ac:dyDescent="0.3">
      <c r="A27" s="99"/>
      <c r="B27" s="107"/>
      <c r="C27" s="117" t="s">
        <v>94</v>
      </c>
      <c r="D27" s="103"/>
      <c r="E27" s="76">
        <v>130881.02</v>
      </c>
      <c r="F27" s="118"/>
      <c r="G27" s="76"/>
    </row>
    <row r="28" spans="1:7" ht="17.25" x14ac:dyDescent="0.3">
      <c r="A28" s="99"/>
      <c r="B28" s="107"/>
      <c r="C28" s="117" t="s">
        <v>95</v>
      </c>
      <c r="D28" s="103"/>
      <c r="E28" s="76">
        <v>807038.18</v>
      </c>
      <c r="F28" s="118"/>
      <c r="G28" s="76"/>
    </row>
    <row r="29" spans="1:7" ht="17.25" x14ac:dyDescent="0.3">
      <c r="A29" s="99"/>
      <c r="B29" s="107"/>
      <c r="C29" s="117" t="s">
        <v>96</v>
      </c>
      <c r="D29" s="103"/>
      <c r="E29" s="76">
        <v>81055.75</v>
      </c>
      <c r="F29" s="118"/>
      <c r="G29" s="76"/>
    </row>
    <row r="30" spans="1:7" ht="17.25" x14ac:dyDescent="0.3">
      <c r="A30" s="99"/>
      <c r="B30" s="107"/>
      <c r="C30" s="117" t="s">
        <v>97</v>
      </c>
      <c r="D30" s="103"/>
      <c r="E30" s="76">
        <v>228.03</v>
      </c>
      <c r="F30" s="118"/>
      <c r="G30" s="76"/>
    </row>
    <row r="31" spans="1:7" ht="17.25" x14ac:dyDescent="0.3">
      <c r="A31" s="99"/>
      <c r="B31" s="107"/>
      <c r="C31" s="117" t="s">
        <v>98</v>
      </c>
      <c r="D31" s="103"/>
      <c r="E31" s="138">
        <v>111645.73</v>
      </c>
      <c r="F31" s="118"/>
      <c r="G31" s="76"/>
    </row>
    <row r="32" spans="1:7" ht="17.25" x14ac:dyDescent="0.3">
      <c r="A32" s="99"/>
      <c r="B32" s="107"/>
      <c r="C32" s="102"/>
      <c r="D32" s="103"/>
      <c r="E32" s="119"/>
      <c r="F32" s="118"/>
      <c r="G32" s="76"/>
    </row>
    <row r="33" spans="1:7" ht="15.75" x14ac:dyDescent="0.25">
      <c r="A33" s="104"/>
      <c r="B33" s="112" t="s">
        <v>99</v>
      </c>
      <c r="C33" s="113"/>
      <c r="D33" s="114"/>
      <c r="E33" s="115"/>
      <c r="F33" s="115">
        <f>+D52</f>
        <v>1120607.5899999999</v>
      </c>
      <c r="G33" s="115"/>
    </row>
    <row r="34" spans="1:7" ht="15.75" x14ac:dyDescent="0.25">
      <c r="A34" s="104"/>
      <c r="B34" s="112"/>
      <c r="C34" s="113"/>
      <c r="D34" s="114"/>
      <c r="E34" s="115"/>
      <c r="F34" s="115"/>
      <c r="G34" s="115"/>
    </row>
    <row r="35" spans="1:7" ht="15.75" x14ac:dyDescent="0.25">
      <c r="A35" s="104"/>
      <c r="B35" s="121" t="s">
        <v>100</v>
      </c>
      <c r="C35" s="113"/>
      <c r="D35" s="114"/>
      <c r="E35" s="115"/>
      <c r="F35" s="116">
        <f>SUM(E36:E40)</f>
        <v>1750851.6900000002</v>
      </c>
      <c r="G35" s="115"/>
    </row>
    <row r="36" spans="1:7" ht="17.25" x14ac:dyDescent="0.3">
      <c r="A36" s="99"/>
      <c r="B36" s="122"/>
      <c r="C36" s="117" t="s">
        <v>101</v>
      </c>
      <c r="D36" s="103"/>
      <c r="E36" s="76">
        <v>912328.65</v>
      </c>
      <c r="F36" s="118"/>
      <c r="G36" s="76"/>
    </row>
    <row r="37" spans="1:7" ht="17.25" x14ac:dyDescent="0.3">
      <c r="A37" s="99"/>
      <c r="B37" s="122"/>
      <c r="C37" s="117" t="s">
        <v>102</v>
      </c>
      <c r="D37" s="103"/>
      <c r="E37" s="76">
        <v>462.91</v>
      </c>
      <c r="F37" s="118"/>
      <c r="G37" s="76"/>
    </row>
    <row r="38" spans="1:7" ht="17.25" x14ac:dyDescent="0.3">
      <c r="A38" s="99"/>
      <c r="B38" s="122"/>
      <c r="C38" s="117" t="s">
        <v>103</v>
      </c>
      <c r="D38" s="103"/>
      <c r="E38" s="76">
        <v>46.289999999993597</v>
      </c>
      <c r="F38" s="118"/>
      <c r="G38" s="76"/>
    </row>
    <row r="39" spans="1:7" ht="17.25" x14ac:dyDescent="0.3">
      <c r="A39" s="99"/>
      <c r="B39" s="122"/>
      <c r="C39" s="117" t="s">
        <v>104</v>
      </c>
      <c r="D39" s="103"/>
      <c r="E39" s="76">
        <v>295667.12</v>
      </c>
      <c r="F39" s="118"/>
      <c r="G39" s="76"/>
    </row>
    <row r="40" spans="1:7" ht="17.25" x14ac:dyDescent="0.3">
      <c r="A40" s="99"/>
      <c r="B40" s="122"/>
      <c r="C40" s="117" t="s">
        <v>105</v>
      </c>
      <c r="D40" s="103"/>
      <c r="E40" s="138">
        <v>542346.72</v>
      </c>
      <c r="F40" s="118"/>
      <c r="G40" s="76"/>
    </row>
    <row r="41" spans="1:7" ht="17.25" x14ac:dyDescent="0.3">
      <c r="A41" s="99"/>
      <c r="B41" s="122"/>
      <c r="C41" s="102"/>
      <c r="D41" s="103"/>
      <c r="E41" s="119"/>
      <c r="F41" s="118"/>
      <c r="G41" s="76"/>
    </row>
    <row r="42" spans="1:7" ht="15.75" x14ac:dyDescent="0.25">
      <c r="A42" s="104"/>
      <c r="B42" s="121" t="s">
        <v>106</v>
      </c>
      <c r="C42" s="113"/>
      <c r="D42" s="114"/>
      <c r="E42" s="115"/>
      <c r="F42" s="115">
        <v>935544.26</v>
      </c>
      <c r="G42" s="115"/>
    </row>
    <row r="43" spans="1:7" ht="17.25" x14ac:dyDescent="0.3">
      <c r="A43" s="104"/>
      <c r="B43" s="121"/>
      <c r="C43" s="113"/>
      <c r="D43" s="114"/>
      <c r="E43" s="115"/>
      <c r="F43" s="76"/>
      <c r="G43" s="115"/>
    </row>
    <row r="44" spans="1:7" ht="15.75" x14ac:dyDescent="0.25">
      <c r="A44" s="104"/>
      <c r="B44" s="121" t="s">
        <v>107</v>
      </c>
      <c r="C44" s="113"/>
      <c r="D44" s="114"/>
      <c r="E44" s="115"/>
      <c r="F44" s="139">
        <v>0</v>
      </c>
      <c r="G44" s="115"/>
    </row>
    <row r="45" spans="1:7" ht="15.75" x14ac:dyDescent="0.25">
      <c r="A45" s="104"/>
      <c r="B45" s="121"/>
      <c r="C45" s="113"/>
      <c r="D45" s="114"/>
      <c r="E45" s="115"/>
      <c r="F45" s="116"/>
      <c r="G45" s="115"/>
    </row>
    <row r="46" spans="1:7" ht="18" thickBot="1" x14ac:dyDescent="0.35">
      <c r="A46" s="123" t="s">
        <v>108</v>
      </c>
      <c r="B46" s="107"/>
      <c r="C46" s="108"/>
      <c r="D46" s="109"/>
      <c r="E46" s="110"/>
      <c r="F46" s="111"/>
      <c r="G46" s="141">
        <f>G7-G25</f>
        <v>4290707.4600000009</v>
      </c>
    </row>
    <row r="47" spans="1:7" ht="18" thickTop="1" x14ac:dyDescent="0.3">
      <c r="A47" s="99"/>
      <c r="B47" s="107"/>
      <c r="C47" s="102"/>
      <c r="D47" s="103"/>
      <c r="E47" s="104"/>
      <c r="F47" s="105"/>
      <c r="G47" s="99"/>
    </row>
    <row r="48" spans="1:7" ht="17.25" x14ac:dyDescent="0.3">
      <c r="A48" s="99"/>
      <c r="B48" s="107"/>
      <c r="C48" s="102"/>
      <c r="D48" s="103"/>
      <c r="E48" s="104"/>
      <c r="F48" s="105"/>
      <c r="G48" s="124"/>
    </row>
    <row r="49" spans="1:7" ht="17.25" x14ac:dyDescent="0.3">
      <c r="A49" s="99"/>
      <c r="B49" s="107"/>
      <c r="C49" s="125" t="s">
        <v>109</v>
      </c>
      <c r="D49" s="126">
        <v>-879392.41000000015</v>
      </c>
      <c r="E49" s="104"/>
      <c r="F49" s="105"/>
      <c r="G49" s="127"/>
    </row>
    <row r="50" spans="1:7" ht="17.25" x14ac:dyDescent="0.3">
      <c r="A50" s="99"/>
      <c r="B50" s="107"/>
      <c r="C50" s="125" t="s">
        <v>110</v>
      </c>
      <c r="D50" s="126">
        <v>2000000</v>
      </c>
      <c r="E50" s="104"/>
      <c r="F50" s="105"/>
      <c r="G50" s="128"/>
    </row>
    <row r="51" spans="1:7" ht="17.25" x14ac:dyDescent="0.3">
      <c r="A51" s="99"/>
      <c r="B51" s="107"/>
      <c r="C51" s="125" t="s">
        <v>111</v>
      </c>
      <c r="D51" s="142">
        <v>0</v>
      </c>
      <c r="E51" s="104"/>
      <c r="F51" s="105"/>
      <c r="G51" s="128"/>
    </row>
    <row r="52" spans="1:7" ht="17.25" x14ac:dyDescent="0.3">
      <c r="A52" s="99"/>
      <c r="B52" s="107"/>
      <c r="C52" s="102"/>
      <c r="D52" s="129">
        <f>SUM(D49:D51)</f>
        <v>1120607.5899999999</v>
      </c>
      <c r="E52" s="104"/>
      <c r="F52" s="105"/>
      <c r="G52" s="99"/>
    </row>
    <row r="53" spans="1:7" ht="15.75" x14ac:dyDescent="0.25">
      <c r="A53" s="130"/>
      <c r="B53" s="131"/>
      <c r="C53" s="132"/>
      <c r="D53" s="133"/>
      <c r="E53" s="134"/>
      <c r="F53" s="135"/>
      <c r="G53" s="130"/>
    </row>
    <row r="54" spans="1:7" ht="15.75" x14ac:dyDescent="0.25">
      <c r="A54" s="130"/>
      <c r="B54" s="131"/>
      <c r="C54" s="132"/>
      <c r="D54" s="133"/>
      <c r="E54" s="134"/>
      <c r="F54" s="135"/>
      <c r="G54" s="130"/>
    </row>
    <row r="55" spans="1:7" ht="15.75" x14ac:dyDescent="0.25">
      <c r="A55" s="130"/>
      <c r="B55" s="131"/>
      <c r="C55" s="132"/>
      <c r="D55" s="133"/>
      <c r="E55" s="134"/>
      <c r="F55" s="135"/>
      <c r="G55" s="130"/>
    </row>
    <row r="56" spans="1:7" ht="15.75" x14ac:dyDescent="0.25">
      <c r="A56" s="130"/>
      <c r="B56" s="131"/>
      <c r="C56" s="132"/>
      <c r="D56" s="133"/>
      <c r="E56" s="134"/>
      <c r="F56" s="135"/>
      <c r="G56" s="130"/>
    </row>
    <row r="57" spans="1:7" ht="15.75" x14ac:dyDescent="0.25">
      <c r="A57" s="130"/>
      <c r="B57" s="131"/>
      <c r="C57" s="132"/>
      <c r="D57" s="133"/>
      <c r="E57" s="134"/>
      <c r="F57" s="135"/>
      <c r="G57" s="130"/>
    </row>
    <row r="58" spans="1:7" ht="15.75" x14ac:dyDescent="0.25">
      <c r="A58" s="130"/>
      <c r="B58" s="131"/>
      <c r="C58" s="132"/>
      <c r="D58" s="133"/>
      <c r="E58" s="134"/>
      <c r="F58" s="135"/>
      <c r="G58" s="130"/>
    </row>
    <row r="59" spans="1:7" ht="15.75" x14ac:dyDescent="0.25">
      <c r="A59" s="130"/>
      <c r="B59" s="131"/>
      <c r="C59" s="132"/>
      <c r="D59" s="133"/>
      <c r="E59" s="134"/>
      <c r="F59" s="135"/>
      <c r="G59" s="130"/>
    </row>
    <row r="60" spans="1:7" ht="15.75" x14ac:dyDescent="0.25">
      <c r="A60" s="130"/>
      <c r="B60" s="131"/>
      <c r="C60" s="132"/>
      <c r="D60" s="133"/>
      <c r="E60" s="134"/>
      <c r="F60" s="135"/>
      <c r="G60" s="130"/>
    </row>
    <row r="61" spans="1:7" ht="15.75" x14ac:dyDescent="0.25">
      <c r="A61" s="130"/>
      <c r="B61" s="131"/>
      <c r="C61" s="150" t="s">
        <v>74</v>
      </c>
      <c r="D61" s="150"/>
      <c r="E61" s="136"/>
      <c r="F61" s="137" t="s">
        <v>76</v>
      </c>
      <c r="G61" s="130"/>
    </row>
    <row r="62" spans="1:7" ht="15.75" x14ac:dyDescent="0.25">
      <c r="A62" s="130"/>
      <c r="B62" s="131"/>
      <c r="C62" s="150" t="s">
        <v>75</v>
      </c>
      <c r="D62" s="150"/>
      <c r="E62" s="136"/>
      <c r="F62" s="137" t="s">
        <v>77</v>
      </c>
      <c r="G62" s="130"/>
    </row>
  </sheetData>
  <mergeCells count="6">
    <mergeCell ref="C62:D62"/>
    <mergeCell ref="A1:G1"/>
    <mergeCell ref="A2:G2"/>
    <mergeCell ref="A3:G3"/>
    <mergeCell ref="A4:G4"/>
    <mergeCell ref="C61:D61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de Situación</vt:lpstr>
      <vt:lpstr>EstadoDeResultados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2018-03-12T17:40:46Z</dcterms:created>
  <dcterms:modified xsi:type="dcterms:W3CDTF">2018-03-12T20:55:59Z</dcterms:modified>
</cp:coreProperties>
</file>