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fabian.MULTIVALORES\Documents\Estados Financieros MULTIVALORES\Archivos para carga Sitio Web Bolsa de Valores\2018\Enero2018\"/>
    </mc:Choice>
  </mc:AlternateContent>
  <bookViews>
    <workbookView xWindow="0" yWindow="0" windowWidth="20490" windowHeight="7230"/>
  </bookViews>
  <sheets>
    <sheet name="012018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'012018'!$A$1:$G$123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F37" i="1"/>
  <c r="F17" i="1"/>
  <c r="F25" i="1" s="1"/>
  <c r="F97" i="1"/>
  <c r="F87" i="1"/>
  <c r="F90" i="1" s="1"/>
  <c r="F38" i="1" l="1"/>
  <c r="A7" i="1" l="1"/>
  <c r="F82" i="1" l="1"/>
  <c r="F40" i="1"/>
  <c r="F91" i="1" l="1"/>
  <c r="F44" i="1"/>
  <c r="F98" i="1" l="1"/>
  <c r="F100" i="1" s="1"/>
  <c r="F104" i="1" s="1"/>
</calcChain>
</file>

<file path=xl/sharedStrings.xml><?xml version="1.0" encoding="utf-8"?>
<sst xmlns="http://schemas.openxmlformats.org/spreadsheetml/2006/main" count="74" uniqueCount="67">
  <si>
    <t>Al 31 de marzo de 2016</t>
  </si>
  <si>
    <t xml:space="preserve">SOCIEDAD DE AHORRO Y CRÉDITO MULTIVALORES, S.A. </t>
  </si>
  <si>
    <t>Al 30 de junio de 2016</t>
  </si>
  <si>
    <t>(San Salvador, República de El Salvador)</t>
  </si>
  <si>
    <t>Al 30 de septiembre de 2016</t>
  </si>
  <si>
    <t>Al 31 de diciembre 2016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</si>
  <si>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</si>
  <si>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</si>
  <si>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</si>
  <si>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</si>
  <si>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</si>
  <si>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Activo fijo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</si>
  <si>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</si>
  <si>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</si>
  <si>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</si>
  <si>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</si>
  <si>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</si>
  <si>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</si>
  <si>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</si>
  <si>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</si>
  <si>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</si>
  <si>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</si>
  <si>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</si>
  <si>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</si>
  <si>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Reservas de Capital, resultados acumulados y patrimonio no ganado</t>
  </si>
  <si>
    <t>Total pasivos y patrimonio</t>
  </si>
  <si>
    <t>Federico José Parker Soto            Francisco Ernesto Fernández Hollmann       Ernesto Francisco Fernández Lang</t>
  </si>
  <si>
    <t xml:space="preserve">     Director Presidente                                   Director Vicepresidente                               Director Secretario</t>
  </si>
  <si>
    <t>Miguel Ernesto Lacayo Argüello           Francisco Enrique Cáceres Prunera               René Alcides Fabián Pérez</t>
  </si>
  <si>
    <t xml:space="preserve">        Director Externo                                         Gerente General                                        Contador General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</si>
  <si>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</si>
  <si>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</si>
  <si>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</si>
  <si>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</si>
  <si>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</si>
  <si>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</si>
  <si>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</si>
  <si>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</si>
  <si>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</si>
  <si>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</si>
  <si>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</si>
  <si>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</si>
  <si>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</si>
  <si>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</si>
  <si>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Otros ingresos y gastos, netos</t>
  </si>
  <si>
    <t>Utilidad del período</t>
  </si>
  <si>
    <t>Impuesto Sobre la Renta</t>
  </si>
  <si>
    <t>Al 31 de enero de 2018</t>
  </si>
  <si>
    <t>Al 28 de febrero de 2018</t>
  </si>
  <si>
    <t>Al 31 de marzo de 2018</t>
  </si>
  <si>
    <t>Al 30 de abril de 2018</t>
  </si>
  <si>
    <t>Al 31 de mayo de 2018</t>
  </si>
  <si>
    <t>Al 30 de junio de 2018</t>
  </si>
  <si>
    <t>Al 31 de julio de 2018</t>
  </si>
  <si>
    <t>Al 31 de Agosto de 2018</t>
  </si>
  <si>
    <t>Al 30 septiembre de 2018</t>
  </si>
  <si>
    <t>Al 31 de octubre de 2018</t>
  </si>
  <si>
    <t>Al 30 de noviembre de 2018</t>
  </si>
  <si>
    <t>Al 31 de diciembre de 2018</t>
  </si>
  <si>
    <t>Cartera de préstamos (neto)</t>
  </si>
  <si>
    <t>Diversos, neto</t>
  </si>
  <si>
    <t>Bienes muebles, neto</t>
  </si>
  <si>
    <t>Utilidad del periodo</t>
  </si>
  <si>
    <t>Utilidad de operación</t>
  </si>
  <si>
    <t>Por el periodo del 1 al 31 de enero de 2018</t>
  </si>
  <si>
    <t>Estado de Resultados (no auditado)</t>
  </si>
  <si>
    <t>Balance General (no auditado)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</si>
</sst>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  <numFmt numFmtId="167" formatCode="_(* #,##0_);_(* \(#,##0\);_(* &quot;-&quot;??_);_(@_)"/>
    <numFmt numFmtId="168" formatCode="#,##0.0_);\(#,##0.0\)"/>
    <numFmt numFmtId="169" formatCode="_(&quot;$&quot;* #,##0.0_);_(&quot;$&quot;* \(#,##0.0\);_(&quot;$&quot;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indexed="10"/>
      <name val="ARIAL"/>
      <family val="2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1" applyFont="1" applyFill="1" applyBorder="1" applyAlignment="1">
      <alignment horizontal="center"/>
    </xf>
    <xf numFmtId="0" fontId="3" fillId="2" borderId="0" xfId="1" applyFont="1" applyFill="1" applyAlignment="1">
      <alignment horizontal="left"/>
    </xf>
    <xf numFmtId="0" fontId="4" fillId="2" borderId="0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left"/>
    </xf>
    <xf numFmtId="0" fontId="8" fillId="2" borderId="0" xfId="1" applyFont="1" applyFill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8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5" fontId="4" fillId="2" borderId="0" xfId="1" applyNumberFormat="1" applyFont="1" applyFill="1" applyBorder="1" applyAlignment="1">
      <alignment horizontal="center"/>
    </xf>
    <xf numFmtId="166" fontId="3" fillId="2" borderId="0" xfId="2" applyNumberFormat="1" applyFont="1" applyFill="1" applyBorder="1"/>
    <xf numFmtId="0" fontId="3" fillId="2" borderId="0" xfId="1" applyFont="1" applyFill="1" applyBorder="1"/>
    <xf numFmtId="166" fontId="4" fillId="2" borderId="2" xfId="2" applyNumberFormat="1" applyFont="1" applyFill="1" applyBorder="1"/>
    <xf numFmtId="166" fontId="3" fillId="2" borderId="2" xfId="2" applyNumberFormat="1" applyFont="1" applyFill="1" applyBorder="1"/>
    <xf numFmtId="165" fontId="4" fillId="2" borderId="3" xfId="2" applyNumberFormat="1" applyFont="1" applyFill="1" applyBorder="1"/>
    <xf numFmtId="166" fontId="3" fillId="2" borderId="0" xfId="2" applyNumberFormat="1" applyFont="1" applyFill="1"/>
    <xf numFmtId="0" fontId="9" fillId="2" borderId="0" xfId="1" applyFont="1" applyFill="1"/>
    <xf numFmtId="167" fontId="4" fillId="2" borderId="0" xfId="1" applyNumberFormat="1" applyFont="1" applyFill="1"/>
    <xf numFmtId="0" fontId="6" fillId="2" borderId="0" xfId="0" applyFont="1" applyFill="1" applyBorder="1"/>
    <xf numFmtId="165" fontId="4" fillId="2" borderId="4" xfId="2" applyNumberFormat="1" applyFont="1" applyFill="1" applyBorder="1"/>
    <xf numFmtId="0" fontId="10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2" borderId="5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4" fillId="3" borderId="0" xfId="1" applyFont="1" applyFill="1"/>
    <xf numFmtId="0" fontId="3" fillId="3" borderId="0" xfId="1" applyFont="1" applyFill="1"/>
    <xf numFmtId="169" fontId="3" fillId="2" borderId="0" xfId="1" applyNumberFormat="1" applyFont="1" applyFill="1" applyBorder="1" applyAlignment="1">
      <alignment horizontal="center"/>
    </xf>
    <xf numFmtId="168" fontId="3" fillId="2" borderId="0" xfId="2" applyNumberFormat="1" applyFont="1" applyFill="1" applyBorder="1"/>
    <xf numFmtId="168" fontId="3" fillId="2" borderId="0" xfId="1" applyNumberFormat="1" applyFont="1" applyFill="1" applyBorder="1" applyAlignment="1">
      <alignment horizontal="right"/>
    </xf>
    <xf numFmtId="168" fontId="3" fillId="2" borderId="6" xfId="1" applyNumberFormat="1" applyFont="1" applyFill="1" applyBorder="1" applyAlignment="1">
      <alignment horizontal="right"/>
    </xf>
    <xf numFmtId="168" fontId="4" fillId="2" borderId="0" xfId="1" applyNumberFormat="1" applyFont="1" applyFill="1" applyBorder="1" applyAlignment="1">
      <alignment horizontal="right"/>
    </xf>
    <xf numFmtId="168" fontId="4" fillId="2" borderId="0" xfId="2" applyNumberFormat="1" applyFont="1" applyFill="1" applyBorder="1"/>
    <xf numFmtId="165" fontId="3" fillId="2" borderId="4" xfId="2" applyNumberFormat="1" applyFont="1" applyFill="1" applyBorder="1"/>
    <xf numFmtId="166" fontId="4" fillId="2" borderId="0" xfId="2" applyNumberFormat="1" applyFont="1" applyFill="1" applyBorder="1"/>
    <xf numFmtId="165" fontId="3" fillId="2" borderId="0" xfId="2" applyNumberFormat="1" applyFont="1" applyFill="1" applyBorder="1"/>
    <xf numFmtId="166" fontId="3" fillId="2" borderId="6" xfId="2" applyNumberFormat="1" applyFont="1" applyFill="1" applyBorder="1"/>
    <xf numFmtId="166" fontId="3" fillId="2" borderId="0" xfId="1" applyNumberFormat="1" applyFont="1" applyFill="1" applyBorder="1" applyAlignment="1">
      <alignment horizontal="center"/>
    </xf>
    <xf numFmtId="165" fontId="4" fillId="2" borderId="0" xfId="2" applyNumberFormat="1" applyFont="1" applyFill="1" applyBorder="1"/>
    <xf numFmtId="0" fontId="3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166" fontId="5" fillId="2" borderId="0" xfId="0" applyNumberFormat="1" applyFont="1" applyFill="1"/>
  </cellXfs>
  <cellStyles count="4">
    <cellStyle name="Millares 2" xfId="2"/>
    <cellStyle name="Normal" xfId="0" builtinId="0"/>
    <cellStyle name="Normal 10" xfId="1"/>
    <cellStyle name="Normal_Bal, Utl, Fluj y anex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BAL"/>
      <sheetName val="INPUT Dashboard"/>
      <sheetName val="INPUT EdR"/>
      <sheetName val="INPUT PPTO"/>
      <sheetName val="MENU PRINCIPAL"/>
      <sheetName val="DASHBOARD"/>
      <sheetName val="CARTERA"/>
      <sheetName val="RESULTADO"/>
      <sheetName val="BALANCE"/>
      <sheetName val="Gastos"/>
      <sheetName val="Prestamo"/>
      <sheetName val="LIQ Cartera"/>
      <sheetName val="PROY Cartera"/>
      <sheetName val="EdR"/>
      <sheetName val="BAL"/>
      <sheetName val="GdV"/>
    </sheetNames>
    <sheetDataSet>
      <sheetData sheetId="0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2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3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Sobregiros Autorizados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B65" t="str">
            <v>i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I66">
            <v>95000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Préstamos Personales Reestructurados
Particulares - ML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B71" t="str">
            <v>i</v>
          </cell>
          <cell r="C71" t="str">
            <v xml:space="preserve">Desembolsos por Aplicar - ML                                                                        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B76" t="str">
            <v>i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Cartera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B81" t="str">
            <v>i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Cartera CHTP Reestructurada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B86" t="str">
            <v>i</v>
          </cell>
          <cell r="C86" t="str">
            <v>Préstamo Multifin - Gerencial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D97">
            <v>-9175.7900000000009</v>
          </cell>
          <cell r="E97">
            <v>-45706.13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17147424.120000001</v>
          </cell>
          <cell r="M98">
            <v>-6.9422447457373542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/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17147424.120000001</v>
          </cell>
          <cell r="M99">
            <v>-6.9422447457373542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/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F107"/>
          <cell r="G107"/>
          <cell r="H107"/>
          <cell r="I107"/>
          <cell r="J107"/>
          <cell r="K107"/>
          <cell r="L107"/>
          <cell r="M107"/>
          <cell r="N107"/>
          <cell r="O107"/>
          <cell r="P107"/>
          <cell r="Q107"/>
          <cell r="R107"/>
          <cell r="S107"/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/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/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/>
          <cell r="G108"/>
          <cell r="H108"/>
          <cell r="I108"/>
          <cell r="J108"/>
          <cell r="K108"/>
          <cell r="L108"/>
          <cell r="M108"/>
          <cell r="N108"/>
          <cell r="O108"/>
          <cell r="P108"/>
          <cell r="Q108"/>
          <cell r="R108"/>
          <cell r="S108"/>
          <cell r="T108"/>
          <cell r="U108"/>
          <cell r="V108"/>
          <cell r="W108">
            <v>2495425.9000000004</v>
          </cell>
          <cell r="X108">
            <v>2452213.9800000004</v>
          </cell>
          <cell r="Y108">
            <v>2402993.2300000004</v>
          </cell>
          <cell r="Z108"/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/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D122">
            <v>0</v>
          </cell>
          <cell r="E122">
            <v>3788.92</v>
          </cell>
          <cell r="F122">
            <v>3410.03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N125">
            <v>4159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O126">
            <v>330.53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P127">
            <v>673.29</v>
          </cell>
          <cell r="Q127">
            <v>612.08000000000004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R128">
            <v>760.04</v>
          </cell>
          <cell r="S128">
            <v>690.94</v>
          </cell>
          <cell r="T128">
            <v>621.84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D131">
            <v>1045</v>
          </cell>
          <cell r="AE131">
            <v>950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U132"/>
          <cell r="V132"/>
          <cell r="W132"/>
          <cell r="X132"/>
          <cell r="Y132"/>
          <cell r="AB132"/>
          <cell r="AC132"/>
          <cell r="AD132"/>
          <cell r="AF132"/>
          <cell r="AG132"/>
          <cell r="AH132"/>
          <cell r="AI132"/>
          <cell r="AJ132"/>
          <cell r="AK132"/>
          <cell r="AL132"/>
          <cell r="AM132"/>
          <cell r="AO132">
            <v>0</v>
          </cell>
          <cell r="AP132" t="str">
            <v>0%</v>
          </cell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/>
          <cell r="V133"/>
          <cell r="W133"/>
          <cell r="X133"/>
          <cell r="Y133"/>
          <cell r="Z133">
            <v>3584.12</v>
          </cell>
          <cell r="AA133">
            <v>0</v>
          </cell>
          <cell r="AB133"/>
          <cell r="AC133"/>
          <cell r="AD133"/>
          <cell r="AE133">
            <v>7187.34</v>
          </cell>
          <cell r="AF133"/>
          <cell r="AG133"/>
          <cell r="AH133"/>
          <cell r="AI133"/>
          <cell r="AJ133"/>
          <cell r="AK133"/>
          <cell r="AL133"/>
          <cell r="AM133"/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X138">
            <v>15582.36</v>
          </cell>
          <cell r="Y138">
            <v>15582.36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M145">
            <v>2650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4.83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12010101</v>
          </cell>
          <cell r="C171" t="str">
            <v xml:space="preserve">  Terreno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 Retiros por Aplicar - ML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B196" t="str">
            <v>i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 Retiros por Aplicar - ML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B203" t="str">
            <v>i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Otras Entidades del Sistema Financiero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-655.18000000000029</v>
          </cell>
          <cell r="AP208">
            <v>-0.11111940273193835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651.98999999999978</v>
          </cell>
          <cell r="AP214">
            <v>7.0544968238047442E-2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B221" t="str">
            <v>i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B226" t="str">
            <v>i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710.4</v>
          </cell>
          <cell r="Y226">
            <v>667.96</v>
          </cell>
          <cell r="Z226">
            <v>677.84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B230" t="str">
            <v>i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B235" t="str">
            <v>i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Q238">
            <v>25000</v>
          </cell>
          <cell r="R238">
            <v>25000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Otras entidades del Sistema Financiero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B240" t="str">
            <v>i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A 360 días Otras entidades del Sistema financiero- ML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-16076.830000000002</v>
          </cell>
          <cell r="AP244">
            <v>-0.38260785338470049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312.97000000000025</v>
          </cell>
          <cell r="AP249">
            <v>6.6218537889944029E-2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0</v>
          </cell>
          <cell r="Y252">
            <v>193604.44999999998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0</v>
          </cell>
          <cell r="Y253">
            <v>174000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B255" t="str">
            <v>i</v>
          </cell>
          <cell r="C255" t="str">
            <v xml:space="preserve">   Dep Embarg Cta Cte Empresas privadas -ML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Dep Embarg Cta Cte Empresas privadas -ML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B257" t="str">
            <v>i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B260" t="str">
            <v>i</v>
          </cell>
          <cell r="C260" t="str">
            <v xml:space="preserve">     Dep Inact Aho Empresas privadas - ML                                                                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5">
          <cell r="A305">
            <v>222099910199</v>
          </cell>
          <cell r="C305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1">
          <cell r="A311">
            <v>21020102</v>
          </cell>
          <cell r="C311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A350">
            <v>325001010000</v>
          </cell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484732.17</v>
          </cell>
          <cell r="AP350">
            <v>7.3999907023081693E-2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1">
          <cell r="A381">
            <v>42120101</v>
          </cell>
          <cell r="C381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H390">
            <v>1100.56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T394">
            <v>474.9</v>
          </cell>
          <cell r="U394">
            <v>352.39</v>
          </cell>
          <cell r="V394">
            <v>314.26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Q396">
            <v>516.41999999999996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R399">
            <v>860.67</v>
          </cell>
          <cell r="S399">
            <v>8606.56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3.92</v>
          </cell>
          <cell r="AO417">
            <v>3.92</v>
          </cell>
          <cell r="AP417">
            <v>1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5861.65</v>
          </cell>
          <cell r="AC421">
            <v>0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61020201</v>
          </cell>
          <cell r="C451" t="str">
            <v>Intereses Préstamo Towerbank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739901</v>
          </cell>
          <cell r="C462" t="str">
            <v>Salarios Ordinarios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8110011001</v>
          </cell>
          <cell r="C491" t="str">
            <v xml:space="preserve">    Salarios 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8110011002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1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H561">
            <v>3510</v>
          </cell>
          <cell r="AI561">
            <v>4810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1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1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2672.2199999999921</v>
          </cell>
          <cell r="AP602">
            <v>1.1379235456686199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T632">
            <v>32.4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/>
          <cell r="V643"/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/>
          <cell r="V646"/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376414.70000000054</v>
          </cell>
          <cell r="AP652">
            <v>3.475106093227649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-1236507.6500000001</v>
          </cell>
          <cell r="Q655">
            <v>-444614.73000000021</v>
          </cell>
          <cell r="R655">
            <v>-341344.02000000008</v>
          </cell>
          <cell r="S655">
            <v>-1579186.04</v>
          </cell>
          <cell r="T655">
            <v>-505423.7899999998</v>
          </cell>
          <cell r="U655">
            <v>356877.95999999985</v>
          </cell>
          <cell r="V655">
            <v>-927553.40999999957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17184.68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W667">
            <v>221566.21000000002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227058.16</v>
          </cell>
          <cell r="AK674">
            <v>224298.51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>
            <v>0</v>
          </cell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>
            <v>0</v>
          </cell>
          <cell r="AF7" t="str">
            <v>Variación</v>
          </cell>
          <cell r="AG7" t="str">
            <v>%</v>
          </cell>
        </row>
        <row r="8">
          <cell r="A8">
            <v>1110</v>
          </cell>
          <cell r="B8">
            <v>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0</v>
          </cell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0</v>
          </cell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0</v>
          </cell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0</v>
          </cell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0</v>
          </cell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0</v>
          </cell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0</v>
          </cell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0</v>
          </cell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0</v>
          </cell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0</v>
          </cell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0</v>
          </cell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0</v>
          </cell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0</v>
          </cell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0</v>
          </cell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0</v>
          </cell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0</v>
          </cell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</v>
          </cell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0</v>
          </cell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0</v>
          </cell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0</v>
          </cell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0</v>
          </cell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0</v>
          </cell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0</v>
          </cell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A52">
            <v>113</v>
          </cell>
          <cell r="B52">
            <v>0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1</v>
          </cell>
        </row>
        <row r="56">
          <cell r="A56">
            <v>0</v>
          </cell>
          <cell r="C56">
            <v>0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>
            <v>0</v>
          </cell>
          <cell r="AF56">
            <v>0</v>
          </cell>
          <cell r="AG56">
            <v>0</v>
          </cell>
        </row>
        <row r="57">
          <cell r="A57">
            <v>114</v>
          </cell>
          <cell r="B57">
            <v>0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0</v>
          </cell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0</v>
          </cell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0</v>
          </cell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0</v>
          </cell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0</v>
          </cell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0</v>
          </cell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0</v>
          </cell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0</v>
          </cell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>
            <v>0</v>
          </cell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>
            <v>0</v>
          </cell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>
            <v>0</v>
          </cell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>
            <v>0</v>
          </cell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>
            <v>0</v>
          </cell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>
            <v>0</v>
          </cell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>
            <v>0</v>
          </cell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>
            <v>0</v>
          </cell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>
            <v>0</v>
          </cell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>
            <v>0</v>
          </cell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>
            <v>0</v>
          </cell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>
            <v>0</v>
          </cell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>
            <v>0</v>
          </cell>
          <cell r="C85" t="str">
            <v>Préstamo Multifin - Gerencial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A86">
            <v>114204010199</v>
          </cell>
          <cell r="C86" t="str">
            <v>Préstamo CHTP - Gerencial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>
            <v>114204990199</v>
          </cell>
          <cell r="C87" t="str">
            <v>Intereses Préstamo CHTP - Gerencial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>
            <v>0</v>
          </cell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>
            <v>0</v>
          </cell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>
            <v>0</v>
          </cell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>
            <v>0</v>
          </cell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>
            <v>0</v>
          </cell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>
            <v>0</v>
          </cell>
          <cell r="E96">
            <v>0</v>
          </cell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>
            <v>0</v>
          </cell>
          <cell r="AF96">
            <v>49263.819999999978</v>
          </cell>
          <cell r="AG96">
            <v>-0.22531055778470388</v>
          </cell>
        </row>
        <row r="97">
          <cell r="A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17147424.120000001</v>
          </cell>
          <cell r="M97">
            <v>-6.9422447457373542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24389125.580000006</v>
          </cell>
          <cell r="AE97">
            <v>0</v>
          </cell>
          <cell r="AF97">
            <v>0</v>
          </cell>
          <cell r="AG97">
            <v>0</v>
          </cell>
        </row>
        <row r="98">
          <cell r="A98">
            <v>1230</v>
          </cell>
          <cell r="B98">
            <v>0</v>
          </cell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>
            <v>0</v>
          </cell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>
            <v>0</v>
          </cell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>
            <v>0</v>
          </cell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>
            <v>0</v>
          </cell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>
            <v>0</v>
          </cell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>
            <v>0</v>
          </cell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>
            <v>0</v>
          </cell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>
            <v>0</v>
          </cell>
          <cell r="AF105">
            <v>0</v>
          </cell>
          <cell r="AG105" t="str">
            <v>0%</v>
          </cell>
        </row>
        <row r="106">
          <cell r="A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>
            <v>1240</v>
          </cell>
          <cell r="B107">
            <v>0</v>
          </cell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>
            <v>0</v>
          </cell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>
            <v>0</v>
          </cell>
          <cell r="C108" t="str">
            <v>Sobre Personas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>
            <v>0</v>
          </cell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>
            <v>0</v>
          </cell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>
            <v>0</v>
          </cell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>
            <v>0</v>
          </cell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>
            <v>0</v>
          </cell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>
            <v>0</v>
          </cell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>
            <v>0</v>
          </cell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>
            <v>0</v>
          </cell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>
            <v>0</v>
          </cell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>
            <v>0</v>
          </cell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>
            <v>0</v>
          </cell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>
            <v>0</v>
          </cell>
          <cell r="E121">
            <v>0</v>
          </cell>
          <cell r="F121">
            <v>0</v>
          </cell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>
            <v>0</v>
          </cell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>
            <v>0</v>
          </cell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>
            <v>0</v>
          </cell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>
            <v>0</v>
          </cell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>
            <v>0</v>
          </cell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1045</v>
          </cell>
          <cell r="AE129">
            <v>0</v>
          </cell>
          <cell r="AF129">
            <v>1045</v>
          </cell>
          <cell r="AG129">
            <v>1</v>
          </cell>
        </row>
        <row r="130">
          <cell r="A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>
            <v>124098090100</v>
          </cell>
          <cell r="C131" t="str">
            <v>Prima Seguro IGD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>
            <v>0</v>
          </cell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>
            <v>0</v>
          </cell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>
            <v>0</v>
          </cell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>
            <v>0</v>
          </cell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>
            <v>0</v>
          </cell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>
            <v>0</v>
          </cell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>
            <v>0</v>
          </cell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>
            <v>0</v>
          </cell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>
            <v>0</v>
          </cell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>
            <v>0</v>
          </cell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>
            <v>0</v>
          </cell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>
            <v>0</v>
          </cell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>
            <v>0</v>
          </cell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>
            <v>0</v>
          </cell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</row>
        <row r="147">
          <cell r="A147">
            <v>1250</v>
          </cell>
          <cell r="B147">
            <v>0</v>
          </cell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>
            <v>0</v>
          </cell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>
            <v>0</v>
          </cell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>
            <v>0</v>
          </cell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>
            <v>0</v>
          </cell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>
            <v>0</v>
          </cell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>
            <v>0</v>
          </cell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>
            <v>0</v>
          </cell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>
            <v>0</v>
          </cell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>
            <v>11040302</v>
          </cell>
          <cell r="C161" t="str">
            <v>Cuenta por Cobrar Accionistas - Woodburn Holdings V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</row>
        <row r="163">
          <cell r="B163">
            <v>0</v>
          </cell>
          <cell r="C163" t="str">
            <v>Activo No Corriente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>
            <v>132</v>
          </cell>
          <cell r="B164">
            <v>0</v>
          </cell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>
            <v>0</v>
          </cell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</row>
        <row r="166">
          <cell r="A166">
            <v>12010101</v>
          </cell>
          <cell r="C166" t="str">
            <v xml:space="preserve">  Terreno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>
            <v>0</v>
          </cell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>
            <v>0</v>
          </cell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>
            <v>0</v>
          </cell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>
            <v>0</v>
          </cell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>
            <v>0</v>
          </cell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>
            <v>0</v>
          </cell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>
            <v>0</v>
          </cell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>
            <v>0</v>
          </cell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>
            <v>0</v>
          </cell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>
            <v>0</v>
          </cell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>
            <v>0</v>
          </cell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>
            <v>0</v>
          </cell>
          <cell r="AF178">
            <v>-2905.8800000000047</v>
          </cell>
          <cell r="AG178">
            <v>3.3725392706402818E-2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A180">
            <v>1</v>
          </cell>
          <cell r="B180">
            <v>0</v>
          </cell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>
            <v>0</v>
          </cell>
          <cell r="AF180">
            <v>1617526.0500000017</v>
          </cell>
          <cell r="AG180">
            <v>4.5278327206150479E-2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B182">
            <v>0</v>
          </cell>
          <cell r="C182" t="str">
            <v>Pasivo Corriente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28406.743290000006</v>
          </cell>
          <cell r="AC182">
            <v>29628.46009</v>
          </cell>
          <cell r="AD182">
            <v>31176.465090000002</v>
          </cell>
          <cell r="AE182">
            <v>0</v>
          </cell>
          <cell r="AF182">
            <v>0</v>
          </cell>
          <cell r="AG182">
            <v>0</v>
          </cell>
        </row>
        <row r="183">
          <cell r="A183">
            <v>211</v>
          </cell>
          <cell r="B183">
            <v>0</v>
          </cell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>
            <v>0</v>
          </cell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>
            <v>0</v>
          </cell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>
            <v>0</v>
          </cell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>
            <v>0</v>
          </cell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>
            <v>0</v>
          </cell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>
            <v>0</v>
          </cell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>
            <v>0</v>
          </cell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>
            <v>0</v>
          </cell>
          <cell r="C187" t="str">
            <v xml:space="preserve">  Otras Entidades del Sistema Financiero 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>
            <v>0</v>
          </cell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>
            <v>0</v>
          </cell>
          <cell r="C188" t="str">
            <v xml:space="preserve">   Depósitos por Aplicar - ML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1</v>
          </cell>
        </row>
        <row r="189">
          <cell r="A189">
            <v>2110010801</v>
          </cell>
          <cell r="B189">
            <v>0</v>
          </cell>
          <cell r="C189" t="str">
            <v xml:space="preserve">   Retiros por Aplicar - ML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>
            <v>0</v>
          </cell>
          <cell r="AF190">
            <v>-1836.28</v>
          </cell>
          <cell r="AG190">
            <v>1</v>
          </cell>
        </row>
        <row r="191">
          <cell r="A191">
            <v>211002</v>
          </cell>
          <cell r="B191">
            <v>0</v>
          </cell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>
            <v>0</v>
          </cell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>
            <v>0</v>
          </cell>
          <cell r="C192" t="str">
            <v xml:space="preserve">   Dep Cta Ah Entidades del Estado - ML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>
            <v>0</v>
          </cell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>
            <v>0</v>
          </cell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>
            <v>0</v>
          </cell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>
            <v>0</v>
          </cell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>
            <v>0</v>
          </cell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>
            <v>0</v>
          </cell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>
            <v>0</v>
          </cell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>
            <v>0</v>
          </cell>
          <cell r="C196" t="str">
            <v xml:space="preserve">  Depósitos por Aplicar - ML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1</v>
          </cell>
        </row>
        <row r="198">
          <cell r="A198">
            <v>2111</v>
          </cell>
          <cell r="B198">
            <v>0</v>
          </cell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>
            <v>0</v>
          </cell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>
            <v>0</v>
          </cell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>
            <v>0</v>
          </cell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>
            <v>0</v>
          </cell>
          <cell r="C200" t="str">
            <v xml:space="preserve">  Empresas Privadas 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>
            <v>0</v>
          </cell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>
            <v>0</v>
          </cell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>
            <v>0</v>
          </cell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>
            <v>0</v>
          </cell>
          <cell r="C202" t="str">
            <v xml:space="preserve">  Otras Entidades del Sistema Financiero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>
            <v>0</v>
          </cell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>
            <v>0</v>
          </cell>
          <cell r="AF203">
            <v>757.40999999999985</v>
          </cell>
          <cell r="AG203">
            <v>0.18444578110807247</v>
          </cell>
        </row>
        <row r="204"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</v>
          </cell>
        </row>
        <row r="205">
          <cell r="A205">
            <v>211103</v>
          </cell>
          <cell r="B205">
            <v>0</v>
          </cell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>
            <v>0</v>
          </cell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>
            <v>0</v>
          </cell>
          <cell r="C206" t="str">
            <v xml:space="preserve">  Empresas Privadas 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>
            <v>0</v>
          </cell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>
            <v>0</v>
          </cell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>
            <v>0</v>
          </cell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>
            <v>0</v>
          </cell>
          <cell r="C208" t="str">
            <v xml:space="preserve">   Otras entidades del Sistema Financiero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>
            <v>0</v>
          </cell>
          <cell r="AF209">
            <v>25.089999999999918</v>
          </cell>
          <cell r="AG209">
            <v>2.2717189551360331E-2</v>
          </cell>
        </row>
        <row r="210"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1</v>
          </cell>
        </row>
        <row r="211">
          <cell r="A211">
            <v>211104</v>
          </cell>
          <cell r="B211">
            <v>0</v>
          </cell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>
            <v>0</v>
          </cell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>
            <v>0</v>
          </cell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>
            <v>0</v>
          </cell>
          <cell r="AF212">
            <v>0</v>
          </cell>
          <cell r="AG212" t="str">
            <v>0%</v>
          </cell>
        </row>
        <row r="213">
          <cell r="A213">
            <v>2111040401</v>
          </cell>
          <cell r="B213">
            <v>0</v>
          </cell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>
            <v>0</v>
          </cell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>
            <v>0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>
            <v>0</v>
          </cell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>
            <v>0</v>
          </cell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>
            <v>0</v>
          </cell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>
            <v>0</v>
          </cell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>
            <v>0</v>
          </cell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>
            <v>0</v>
          </cell>
          <cell r="AF217">
            <v>0</v>
          </cell>
          <cell r="AG217" t="str">
            <v>0%</v>
          </cell>
        </row>
        <row r="218">
          <cell r="A218">
            <v>2111050401</v>
          </cell>
          <cell r="B218">
            <v>0</v>
          </cell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>
            <v>0</v>
          </cell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>
            <v>0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>
            <v>0</v>
          </cell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>
            <v>0</v>
          </cell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>
            <v>0</v>
          </cell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>
            <v>0</v>
          </cell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>
            <v>0</v>
          </cell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>
            <v>0</v>
          </cell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>
            <v>0</v>
          </cell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>
            <v>0</v>
          </cell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>
            <v>0</v>
          </cell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>
            <v>0</v>
          </cell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>
            <v>0</v>
          </cell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>
            <v>0</v>
          </cell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>
            <v>0</v>
          </cell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>
            <v>0</v>
          </cell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>
            <v>0</v>
          </cell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>
            <v>0</v>
          </cell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>
            <v>0</v>
          </cell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>
            <v>0</v>
          </cell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>
            <v>0</v>
          </cell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>
            <v>0</v>
          </cell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>
            <v>0</v>
          </cell>
          <cell r="C231" t="str">
            <v xml:space="preserve">   Particulares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>
            <v>0</v>
          </cell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>
            <v>0</v>
          </cell>
          <cell r="C232" t="str">
            <v xml:space="preserve">   Otras entidades del Sistema Financiero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>
            <v>0</v>
          </cell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>
            <v>0</v>
          </cell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>
            <v>0</v>
          </cell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>
            <v>0</v>
          </cell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>
            <v>0</v>
          </cell>
          <cell r="C235" t="str">
            <v xml:space="preserve">   Empresas privadas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>
            <v>0</v>
          </cell>
          <cell r="AF235">
            <v>0</v>
          </cell>
          <cell r="AG235" t="str">
            <v>0%</v>
          </cell>
        </row>
        <row r="236">
          <cell r="A236">
            <v>2111130401</v>
          </cell>
          <cell r="B236">
            <v>0</v>
          </cell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>
            <v>0</v>
          </cell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>
            <v>0</v>
          </cell>
          <cell r="C237" t="str">
            <v xml:space="preserve">   A 360 días Otras entidades del Sistema financiero- ML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>
            <v>0</v>
          </cell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>
            <v>0</v>
          </cell>
          <cell r="AF238">
            <v>5749.2799999999988</v>
          </cell>
          <cell r="AG238">
            <v>0.31565377613117024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A240">
            <v>2112</v>
          </cell>
          <cell r="B240">
            <v>0</v>
          </cell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>
            <v>0</v>
          </cell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>
            <v>0</v>
          </cell>
          <cell r="C241" t="str">
            <v xml:space="preserve">    Más 360 Días Empresas privadas - ML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>
            <v>0</v>
          </cell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>
            <v>0</v>
          </cell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>
            <v>0</v>
          </cell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>
            <v>0</v>
          </cell>
          <cell r="AF243">
            <v>1002.0099999999998</v>
          </cell>
          <cell r="AG243">
            <v>0.33847343922064049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A245">
            <v>2114</v>
          </cell>
          <cell r="B245">
            <v>0</v>
          </cell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>
            <v>0</v>
          </cell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>
            <v>0</v>
          </cell>
          <cell r="C246" t="str">
            <v xml:space="preserve">   Dep Gtia a Plazo Empresas privadas -ML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>
            <v>0</v>
          </cell>
          <cell r="AF246">
            <v>-20000</v>
          </cell>
          <cell r="AG246">
            <v>1</v>
          </cell>
        </row>
        <row r="247">
          <cell r="A247">
            <v>211402040100</v>
          </cell>
          <cell r="B247">
            <v>0</v>
          </cell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>
            <v>0</v>
          </cell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>
            <v>0</v>
          </cell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>
            <v>0</v>
          </cell>
          <cell r="C249" t="str">
            <v xml:space="preserve">   Dep Embarg Cta Cte Empresas privadas -ML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1299.02</v>
          </cell>
          <cell r="AE249">
            <v>0</v>
          </cell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1</v>
          </cell>
        </row>
        <row r="251">
          <cell r="A251">
            <v>211406030100</v>
          </cell>
          <cell r="B251">
            <v>0</v>
          </cell>
          <cell r="C251" t="str">
            <v xml:space="preserve">   Dep. Inactivos Cta. Cte. Empresas privadas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>
            <v>0</v>
          </cell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>
            <v>0</v>
          </cell>
          <cell r="C252" t="str">
            <v xml:space="preserve">   Dep. Inactivos Cta. Cte. Particulares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>
            <v>0</v>
          </cell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>
            <v>0</v>
          </cell>
          <cell r="AF253">
            <v>-67.52</v>
          </cell>
          <cell r="AG253">
            <v>1</v>
          </cell>
        </row>
        <row r="254">
          <cell r="A254">
            <v>211407030100</v>
          </cell>
          <cell r="B254">
            <v>0</v>
          </cell>
          <cell r="C254" t="str">
            <v xml:space="preserve">     Dep Inact Aho Empresas privadas - ML                                                                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>
            <v>0</v>
          </cell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>
            <v>0</v>
          </cell>
          <cell r="C255" t="str">
            <v xml:space="preserve">   Dep. Inactivos Ctas. Ahorro Particulares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>
            <v>0</v>
          </cell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1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A258">
            <v>212</v>
          </cell>
          <cell r="B258">
            <v>0</v>
          </cell>
          <cell r="C258" t="str">
            <v>Prestamos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</row>
        <row r="259">
          <cell r="A259">
            <v>2121050101</v>
          </cell>
          <cell r="B259">
            <v>0</v>
          </cell>
          <cell r="C259" t="str">
            <v xml:space="preserve">  Para cubrir deficit de caja - ML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</row>
        <row r="260">
          <cell r="A260">
            <v>2121059901</v>
          </cell>
          <cell r="B260">
            <v>0</v>
          </cell>
          <cell r="C260" t="str">
            <v xml:space="preserve">  Intereses y otros por pagar - ML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</row>
        <row r="262">
          <cell r="A262">
            <v>213</v>
          </cell>
          <cell r="B262">
            <v>0</v>
          </cell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>
            <v>0</v>
          </cell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>
            <v>0</v>
          </cell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>
            <v>0</v>
          </cell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>
            <v>0</v>
          </cell>
          <cell r="C264" t="str">
            <v xml:space="preserve">Cheques certificados - ML     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>
            <v>0</v>
          </cell>
          <cell r="AF264">
            <v>0</v>
          </cell>
          <cell r="AG264" t="str">
            <v>0%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1</v>
          </cell>
        </row>
        <row r="266">
          <cell r="A266">
            <v>222</v>
          </cell>
          <cell r="B266">
            <v>0</v>
          </cell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>
            <v>0</v>
          </cell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>
            <v>0</v>
          </cell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>
            <v>0</v>
          </cell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>
            <v>0</v>
          </cell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>
            <v>0</v>
          </cell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>
            <v>0</v>
          </cell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>
            <v>0</v>
          </cell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>
            <v>0</v>
          </cell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>
            <v>0</v>
          </cell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>
            <v>0</v>
          </cell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1</v>
          </cell>
        </row>
        <row r="285">
          <cell r="A285">
            <v>222099020100</v>
          </cell>
          <cell r="B285">
            <v>0</v>
          </cell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>
            <v>0</v>
          </cell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>
            <v>0</v>
          </cell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>
            <v>0</v>
          </cell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>
            <v>0</v>
          </cell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>
            <v>0</v>
          </cell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</row>
        <row r="291">
          <cell r="A291">
            <v>21040201</v>
          </cell>
          <cell r="C291" t="str">
            <v>Cuenta por Pagar Accionistas - Montmira Services Limited  (Arras)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A292">
            <v>21040202</v>
          </cell>
          <cell r="C292" t="str">
            <v>Cuenta por Pagar Accionistas - Woodburn Holdings V (Arras)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</row>
        <row r="293">
          <cell r="A293">
            <v>21040405</v>
          </cell>
          <cell r="C293" t="str">
            <v>Cuenta por Pagar Multivalores GT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</row>
        <row r="294">
          <cell r="A294">
            <v>21040403</v>
          </cell>
          <cell r="C294" t="str">
            <v>Cuenta por Pagar PEX Gerencial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A295">
            <v>21040406</v>
          </cell>
          <cell r="B295">
            <v>0</v>
          </cell>
          <cell r="C295" t="str">
            <v>Cuenta por Pagar F2P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</row>
        <row r="296">
          <cell r="A296">
            <v>21040407</v>
          </cell>
          <cell r="B296">
            <v>0</v>
          </cell>
          <cell r="C296" t="str">
            <v>Cuenta por Pagar Multifin Gerencial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A297">
            <v>222099910199</v>
          </cell>
          <cell r="C297" t="str">
            <v>Cuenta por Pagar CHTP Gerencial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A300">
            <v>21010201</v>
          </cell>
          <cell r="C300" t="str">
            <v>Préstamo TowerBank - Capital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A301">
            <v>21010202</v>
          </cell>
          <cell r="C301" t="str">
            <v>Préstamo TowerBank - Intereses por Pagar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A302">
            <v>21020101</v>
          </cell>
          <cell r="C302" t="str">
            <v>Préstamo Woodburn Holdings V - Capital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A303">
            <v>21020102</v>
          </cell>
          <cell r="C303" t="str">
            <v>Préstamo Woodburn Holdings V - Intereses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A305">
            <v>2230</v>
          </cell>
          <cell r="B305">
            <v>0</v>
          </cell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>
            <v>0</v>
          </cell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>
            <v>0</v>
          </cell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>
            <v>0</v>
          </cell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>
            <v>0</v>
          </cell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>
            <v>0</v>
          </cell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>
            <v>0</v>
          </cell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>
            <v>0</v>
          </cell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>
            <v>0</v>
          </cell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>
            <v>0</v>
          </cell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>
            <v>0</v>
          </cell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>
            <v>0</v>
          </cell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>
            <v>0</v>
          </cell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>
            <v>0</v>
          </cell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>
            <v>0</v>
          </cell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>
            <v>0</v>
          </cell>
          <cell r="AF322">
            <v>81.37</v>
          </cell>
          <cell r="AG322">
            <v>0.136186379688363</v>
          </cell>
        </row>
        <row r="323"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1</v>
          </cell>
        </row>
        <row r="324">
          <cell r="A324">
            <v>2240</v>
          </cell>
          <cell r="B324">
            <v>0</v>
          </cell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>
            <v>0</v>
          </cell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>
            <v>0</v>
          </cell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>
            <v>0</v>
          </cell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>
            <v>0</v>
          </cell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>
            <v>0</v>
          </cell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>
            <v>0</v>
          </cell>
          <cell r="C329" t="str">
            <v>Bonificación Gcial MF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</row>
        <row r="331">
          <cell r="A331">
            <v>2250</v>
          </cell>
          <cell r="B331">
            <v>0</v>
          </cell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>
            <v>0</v>
          </cell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>
            <v>0</v>
          </cell>
          <cell r="AF332">
            <v>-5068.0499999999956</v>
          </cell>
          <cell r="AG332">
            <v>-0.12647962607520963</v>
          </cell>
        </row>
        <row r="333">
          <cell r="A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B334">
            <v>0</v>
          </cell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>
            <v>0</v>
          </cell>
          <cell r="AF334">
            <v>1653141.0699999989</v>
          </cell>
          <cell r="AG334">
            <v>5.38905526373658E-2</v>
          </cell>
        </row>
        <row r="335"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</row>
        <row r="336">
          <cell r="A336">
            <v>3</v>
          </cell>
          <cell r="B336">
            <v>0</v>
          </cell>
          <cell r="C336" t="str">
            <v>Patrimonio de los Accionistas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</row>
        <row r="337">
          <cell r="A337">
            <v>3110</v>
          </cell>
          <cell r="B337">
            <v>0</v>
          </cell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>
            <v>0</v>
          </cell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>
            <v>0</v>
          </cell>
          <cell r="AF338">
            <v>0</v>
          </cell>
          <cell r="AG338" t="str">
            <v>0%</v>
          </cell>
        </row>
        <row r="339">
          <cell r="A339">
            <v>3140</v>
          </cell>
          <cell r="B339">
            <v>0</v>
          </cell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>
            <v>0</v>
          </cell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>
            <v>0</v>
          </cell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>
            <v>0</v>
          </cell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>
            <v>0</v>
          </cell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>
            <v>0</v>
          </cell>
          <cell r="AF342">
            <v>-1387.7600000000002</v>
          </cell>
          <cell r="AG342">
            <v>-0.12372839950856711</v>
          </cell>
        </row>
        <row r="343">
          <cell r="A343">
            <v>0</v>
          </cell>
          <cell r="B343">
            <v>0</v>
          </cell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>
            <v>0</v>
          </cell>
          <cell r="AF343">
            <v>-35615.020000000477</v>
          </cell>
          <cell r="AG343">
            <v>-7.0550348069649219E-3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</row>
        <row r="345">
          <cell r="B345">
            <v>0</v>
          </cell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>
            <v>0</v>
          </cell>
          <cell r="AF345">
            <v>1617526.0499999984</v>
          </cell>
          <cell r="AG345">
            <v>4.5278327206150389E-2</v>
          </cell>
        </row>
        <row r="346"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G346">
            <v>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3.2596290111541748E-9</v>
          </cell>
          <cell r="AG347">
            <v>0</v>
          </cell>
        </row>
        <row r="348"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>
            <v>0</v>
          </cell>
          <cell r="AF349">
            <v>-58859.170000000857</v>
          </cell>
          <cell r="AG349">
            <v>0</v>
          </cell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>
            <v>0</v>
          </cell>
          <cell r="AF350">
            <v>0</v>
          </cell>
          <cell r="AG350">
            <v>0</v>
          </cell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>
            <v>0</v>
          </cell>
          <cell r="AF351">
            <v>-58859.170000000857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>
            <v>0</v>
          </cell>
          <cell r="AF353">
            <v>0</v>
          </cell>
          <cell r="AG353">
            <v>0</v>
          </cell>
        </row>
        <row r="354">
          <cell r="C354" t="str">
            <v>ESTADO DE RESULTADOS DEL 01 DE ENERO AL 31 DE MARZO 2017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G355">
            <v>0</v>
          </cell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>
            <v>0</v>
          </cell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>
            <v>0</v>
          </cell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>
            <v>0</v>
          </cell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>
            <v>0</v>
          </cell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>
            <v>0</v>
          </cell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>
            <v>0</v>
          </cell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>
            <v>0</v>
          </cell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>
            <v>0</v>
          </cell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>
            <v>0</v>
          </cell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>
            <v>0</v>
          </cell>
          <cell r="C370" t="str">
            <v>Intereses Préstamo Multifin - Gerencial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</row>
        <row r="371">
          <cell r="A371">
            <v>611001010098</v>
          </cell>
          <cell r="B371">
            <v>0</v>
          </cell>
          <cell r="C371" t="str">
            <v>IVA Intereses cartera CHTP - Gerencial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</row>
        <row r="372">
          <cell r="A372">
            <v>611001010099</v>
          </cell>
          <cell r="B372">
            <v>0</v>
          </cell>
          <cell r="C372" t="str">
            <v>Intereses Préstamo CHTP - Gerencial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A373">
            <v>42120101</v>
          </cell>
          <cell r="C373" t="str">
            <v>Arrendamiento Centro Financiero SAC MV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</row>
        <row r="374">
          <cell r="A374">
            <v>0</v>
          </cell>
          <cell r="AE374">
            <v>0</v>
          </cell>
          <cell r="AG374">
            <v>0</v>
          </cell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1</v>
          </cell>
        </row>
        <row r="377">
          <cell r="A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>
            <v>0</v>
          </cell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>
            <v>0</v>
          </cell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>
            <v>0</v>
          </cell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>
            <v>0</v>
          </cell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>
            <v>0</v>
          </cell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>
            <v>0</v>
          </cell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>
            <v>0</v>
          </cell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>
            <v>0</v>
          </cell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>
            <v>0</v>
          </cell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1</v>
          </cell>
        </row>
        <row r="395">
          <cell r="A395">
            <v>0</v>
          </cell>
          <cell r="AE395">
            <v>0</v>
          </cell>
          <cell r="AG395">
            <v>0</v>
          </cell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>
            <v>0</v>
          </cell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>
            <v>0</v>
          </cell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>
            <v>0</v>
          </cell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>
            <v>0</v>
          </cell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>
            <v>0</v>
          </cell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>
            <v>0</v>
          </cell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>
            <v>0</v>
          </cell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>
            <v>0</v>
          </cell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>
            <v>0</v>
          </cell>
          <cell r="AF409">
            <v>-0.25</v>
          </cell>
          <cell r="AG409">
            <v>1</v>
          </cell>
        </row>
        <row r="410">
          <cell r="A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>
            <v>0</v>
          </cell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>
            <v>0</v>
          </cell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5861.65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1</v>
          </cell>
        </row>
        <row r="414">
          <cell r="A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G414">
            <v>0</v>
          </cell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1</v>
          </cell>
        </row>
        <row r="417">
          <cell r="A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1</v>
          </cell>
        </row>
        <row r="422">
          <cell r="A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G422">
            <v>0</v>
          </cell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>
            <v>0</v>
          </cell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>
            <v>0</v>
          </cell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>
            <v>0</v>
          </cell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>
            <v>0</v>
          </cell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>
            <v>0</v>
          </cell>
          <cell r="AF427">
            <v>-90.320000000000164</v>
          </cell>
          <cell r="AG427">
            <v>-9.7565191090371123E-2</v>
          </cell>
        </row>
        <row r="428">
          <cell r="A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A429">
            <v>711003</v>
          </cell>
          <cell r="C429" t="str">
            <v>Préstamos para cubrir deficit de Caja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1</v>
          </cell>
        </row>
        <row r="431">
          <cell r="A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>
            <v>0</v>
          </cell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>
            <v>0</v>
          </cell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>
            <v>0</v>
          </cell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>
            <v>0</v>
          </cell>
          <cell r="AF435">
            <v>0</v>
          </cell>
          <cell r="AG435" t="str">
            <v>0%</v>
          </cell>
        </row>
        <row r="436">
          <cell r="A436">
            <v>0</v>
          </cell>
          <cell r="I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1</v>
          </cell>
        </row>
        <row r="439">
          <cell r="A439">
            <v>0</v>
          </cell>
          <cell r="AE439">
            <v>0</v>
          </cell>
          <cell r="AG439">
            <v>0</v>
          </cell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1</v>
          </cell>
        </row>
        <row r="444">
          <cell r="A444">
            <v>0</v>
          </cell>
          <cell r="AE444">
            <v>0</v>
          </cell>
          <cell r="AG444">
            <v>0</v>
          </cell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>
            <v>0</v>
          </cell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>
            <v>0</v>
          </cell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>
            <v>0</v>
          </cell>
          <cell r="AF446">
            <v>-5740.5200000000768</v>
          </cell>
          <cell r="AG446">
            <v>-2.4324303252348127E-2</v>
          </cell>
        </row>
        <row r="447">
          <cell r="A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>
            <v>0</v>
          </cell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>
            <v>0</v>
          </cell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>
            <v>0</v>
          </cell>
          <cell r="AF449">
            <v>11279.249999999998</v>
          </cell>
          <cell r="AG449">
            <v>1.8553717240970908</v>
          </cell>
        </row>
        <row r="450">
          <cell r="A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1</v>
          </cell>
        </row>
        <row r="458">
          <cell r="A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>
            <v>0</v>
          </cell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>
            <v>0</v>
          </cell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>
            <v>0</v>
          </cell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>
            <v>0</v>
          </cell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>
            <v>0</v>
          </cell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>
            <v>0</v>
          </cell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>
            <v>0</v>
          </cell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>
            <v>0</v>
          </cell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>
            <v>0</v>
          </cell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>
            <v>0</v>
          </cell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1</v>
          </cell>
        </row>
        <row r="473">
          <cell r="A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G473">
            <v>0</v>
          </cell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>
            <v>0</v>
          </cell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>
            <v>0</v>
          </cell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>
            <v>0</v>
          </cell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>
            <v>0</v>
          </cell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>
            <v>0</v>
          </cell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>
            <v>0</v>
          </cell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>
            <v>0</v>
          </cell>
          <cell r="C480" t="str">
            <v>Gastos de Ventas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A481">
            <v>8110011001</v>
          </cell>
          <cell r="B481">
            <v>0</v>
          </cell>
          <cell r="C481" t="str">
            <v xml:space="preserve">    Salarios ordinarios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A482">
            <v>8110011002</v>
          </cell>
          <cell r="B482">
            <v>0</v>
          </cell>
          <cell r="C482" t="str">
            <v xml:space="preserve">    Comisiones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A483">
            <v>8110011003</v>
          </cell>
          <cell r="B483">
            <v>0</v>
          </cell>
          <cell r="C483" t="str">
            <v xml:space="preserve">    Cargas sociales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A484">
            <v>8110011004</v>
          </cell>
          <cell r="B484">
            <v>0</v>
          </cell>
          <cell r="C484" t="str">
            <v xml:space="preserve">    Prestaciones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A485">
            <v>8110011005</v>
          </cell>
          <cell r="B485">
            <v>0</v>
          </cell>
          <cell r="C485" t="str">
            <v xml:space="preserve">    Seguro medico y de Vida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>
            <v>0</v>
          </cell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>
            <v>0</v>
          </cell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>
            <v>0</v>
          </cell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>
            <v>0</v>
          </cell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>
            <v>0</v>
          </cell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>
            <v>0</v>
          </cell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>
            <v>0</v>
          </cell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>
            <v>0</v>
          </cell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>
            <v>0</v>
          </cell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>
            <v>0</v>
          </cell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>
            <v>0</v>
          </cell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>
            <v>0</v>
          </cell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>
            <v>0</v>
          </cell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>
            <v>0</v>
          </cell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>
            <v>0</v>
          </cell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>
            <v>0</v>
          </cell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>
            <v>0</v>
          </cell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>
            <v>0</v>
          </cell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>
            <v>0</v>
          </cell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>
            <v>0</v>
          </cell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>
            <v>0</v>
          </cell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>
            <v>0</v>
          </cell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>
            <v>0</v>
          </cell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>
            <v>0</v>
          </cell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1</v>
          </cell>
        </row>
        <row r="515">
          <cell r="A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AE515">
            <v>0</v>
          </cell>
          <cell r="AG515">
            <v>0</v>
          </cell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>
            <v>0</v>
          </cell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>
            <v>0</v>
          </cell>
          <cell r="AF517">
            <v>-1143.9100000000008</v>
          </cell>
          <cell r="AG517">
            <v>-0.36508853455209328</v>
          </cell>
        </row>
        <row r="518">
          <cell r="A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>
            <v>0</v>
          </cell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>
            <v>0</v>
          </cell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>
            <v>0</v>
          </cell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>
            <v>0</v>
          </cell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>
            <v>0</v>
          </cell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>
            <v>0</v>
          </cell>
          <cell r="AF525">
            <v>18.230000000000018</v>
          </cell>
          <cell r="AG525">
            <v>0.33578927979370088</v>
          </cell>
        </row>
        <row r="526">
          <cell r="A526">
            <v>0</v>
          </cell>
          <cell r="AE526">
            <v>0</v>
          </cell>
          <cell r="AG526">
            <v>0</v>
          </cell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>
            <v>0</v>
          </cell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>
            <v>0</v>
          </cell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>
            <v>0</v>
          </cell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>
            <v>0</v>
          </cell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>
            <v>0</v>
          </cell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>
            <v>0</v>
          </cell>
          <cell r="AF534">
            <v>1105</v>
          </cell>
          <cell r="AG534">
            <v>1</v>
          </cell>
        </row>
        <row r="535">
          <cell r="A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G535">
            <v>0</v>
          </cell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>
            <v>0</v>
          </cell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>
            <v>0</v>
          </cell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>
            <v>0</v>
          </cell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>
            <v>0</v>
          </cell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>
            <v>0</v>
          </cell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>
            <v>0</v>
          </cell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>
            <v>0</v>
          </cell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>
            <v>0</v>
          </cell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>
            <v>0</v>
          </cell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>
            <v>0</v>
          </cell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>
            <v>0</v>
          </cell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>
            <v>0</v>
          </cell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1</v>
          </cell>
        </row>
        <row r="549">
          <cell r="A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>
            <v>0</v>
          </cell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>
            <v>0</v>
          </cell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>
            <v>0</v>
          </cell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>
            <v>0</v>
          </cell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>
            <v>0</v>
          </cell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>
            <v>0</v>
          </cell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>
            <v>0</v>
          </cell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>
            <v>0</v>
          </cell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>
            <v>0</v>
          </cell>
          <cell r="AF562">
            <v>765.59999999999991</v>
          </cell>
          <cell r="AG562">
            <v>1.0746469779062913</v>
          </cell>
        </row>
        <row r="563">
          <cell r="A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>
            <v>0</v>
          </cell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>
            <v>0</v>
          </cell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>
            <v>0</v>
          </cell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>
            <v>0</v>
          </cell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>
            <v>0</v>
          </cell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>
            <v>0</v>
          </cell>
          <cell r="AF569">
            <v>8.0800000000000409</v>
          </cell>
          <cell r="AG569">
            <v>5.5146055146055431E-2</v>
          </cell>
        </row>
        <row r="570">
          <cell r="A570">
            <v>0</v>
          </cell>
          <cell r="AE570">
            <v>0</v>
          </cell>
          <cell r="AG570">
            <v>0</v>
          </cell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>
            <v>0</v>
          </cell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>
            <v>0</v>
          </cell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>
            <v>0</v>
          </cell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>
            <v>0</v>
          </cell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>
            <v>0</v>
          </cell>
          <cell r="AF575">
            <v>0</v>
          </cell>
          <cell r="AG575" t="str">
            <v>0%</v>
          </cell>
        </row>
        <row r="576">
          <cell r="A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G576">
            <v>0</v>
          </cell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>
            <v>0</v>
          </cell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>
            <v>0</v>
          </cell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>
            <v>0</v>
          </cell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>
            <v>0</v>
          </cell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>
            <v>0</v>
          </cell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>
            <v>0</v>
          </cell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>
            <v>0</v>
          </cell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>
            <v>0</v>
          </cell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>
            <v>0</v>
          </cell>
          <cell r="AF590">
            <v>-399.45000000000027</v>
          </cell>
          <cell r="AG590">
            <v>-0.27140605253502575</v>
          </cell>
        </row>
        <row r="591">
          <cell r="A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>
            <v>0</v>
          </cell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>
            <v>0</v>
          </cell>
          <cell r="AF593">
            <v>1.4200000000000728</v>
          </cell>
          <cell r="AG593">
            <v>1.0572083742815992E-3</v>
          </cell>
        </row>
        <row r="594">
          <cell r="A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>
            <v>0</v>
          </cell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>
            <v>0</v>
          </cell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>
            <v>0</v>
          </cell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790.8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>
            <v>0</v>
          </cell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>
            <v>0</v>
          </cell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>
            <v>0</v>
          </cell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>
            <v>0</v>
          </cell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>
            <v>0</v>
          </cell>
          <cell r="C608" t="str">
            <v xml:space="preserve">    Gastos no Deducibles por Descuentos de Capital - Cartera CHTP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>
            <v>0</v>
          </cell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>
            <v>0</v>
          </cell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>
            <v>0</v>
          </cell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>
            <v>0</v>
          </cell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>
            <v>0</v>
          </cell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>
            <v>0</v>
          </cell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>
            <v>0</v>
          </cell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>
            <v>0</v>
          </cell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>
            <v>0</v>
          </cell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>
            <v>0</v>
          </cell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>
            <v>0</v>
          </cell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1</v>
          </cell>
        </row>
        <row r="622">
          <cell r="A622">
            <v>819900</v>
          </cell>
          <cell r="B622">
            <v>0</v>
          </cell>
          <cell r="C622" t="str">
            <v xml:space="preserve">   Gasto Corporativo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</row>
        <row r="623">
          <cell r="A623">
            <v>0</v>
          </cell>
          <cell r="AE623">
            <v>0</v>
          </cell>
          <cell r="AG623">
            <v>0</v>
          </cell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>
            <v>0</v>
          </cell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>
            <v>0</v>
          </cell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>
            <v>0</v>
          </cell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>
            <v>0</v>
          </cell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>
            <v>0</v>
          </cell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>
            <v>0</v>
          </cell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>
            <v>0</v>
          </cell>
          <cell r="AF630">
            <v>0</v>
          </cell>
          <cell r="AG630" t="str">
            <v>0%</v>
          </cell>
        </row>
        <row r="631">
          <cell r="A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</row>
        <row r="632">
          <cell r="A632">
            <v>813002</v>
          </cell>
          <cell r="B632">
            <v>0</v>
          </cell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>
            <v>0</v>
          </cell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>
            <v>0</v>
          </cell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>
            <v>0</v>
          </cell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>
            <v>0</v>
          </cell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>
            <v>0</v>
          </cell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</row>
        <row r="638">
          <cell r="A638">
            <v>0</v>
          </cell>
          <cell r="AE638">
            <v>0</v>
          </cell>
          <cell r="AG638">
            <v>0</v>
          </cell>
        </row>
        <row r="639">
          <cell r="A639">
            <v>0</v>
          </cell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>
            <v>0</v>
          </cell>
          <cell r="AF639">
            <v>133216.93999999971</v>
          </cell>
          <cell r="AG639">
            <v>-1.120513197075393</v>
          </cell>
        </row>
        <row r="640">
          <cell r="A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</row>
        <row r="641">
          <cell r="A641">
            <v>0</v>
          </cell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 t="str">
            <v>SIN VENTA DE CARTERA</v>
          </cell>
          <cell r="AG641">
            <v>0</v>
          </cell>
        </row>
        <row r="642">
          <cell r="A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-1236507.6500000001</v>
          </cell>
          <cell r="Q642">
            <v>0</v>
          </cell>
          <cell r="R642">
            <v>0</v>
          </cell>
          <cell r="S642">
            <v>-1579186.04</v>
          </cell>
          <cell r="T642">
            <v>0</v>
          </cell>
          <cell r="U642">
            <v>0</v>
          </cell>
          <cell r="V642">
            <v>-927553.40999999957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</row>
        <row r="643">
          <cell r="A643">
            <v>0</v>
          </cell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 t="str">
            <v>SIN RESERVA DE SANEAMIENTO</v>
          </cell>
          <cell r="AG643">
            <v>0</v>
          </cell>
        </row>
        <row r="644">
          <cell r="A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</row>
        <row r="645">
          <cell r="A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</row>
        <row r="646">
          <cell r="A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G646">
            <v>0</v>
          </cell>
        </row>
        <row r="647">
          <cell r="A647">
            <v>0</v>
          </cell>
          <cell r="AE647">
            <v>0</v>
          </cell>
          <cell r="AG647">
            <v>0</v>
          </cell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>
            <v>0</v>
          </cell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>
            <v>0</v>
          </cell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>
            <v>0</v>
          </cell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>
            <v>0</v>
          </cell>
          <cell r="C650" t="str">
            <v>Intereses S/Préstamos de Dudosa Recuperación - Préstamos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>
            <v>0</v>
          </cell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>
            <v>0</v>
          </cell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>
            <v>0</v>
          </cell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>
            <v>0</v>
          </cell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>
            <v>0</v>
          </cell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>
            <v>0</v>
          </cell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>
            <v>0</v>
          </cell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>
            <v>0</v>
          </cell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>
            <v>0</v>
          </cell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>
            <v>0</v>
          </cell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>
            <v>0</v>
          </cell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>
            <v>0</v>
          </cell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>
            <v>0</v>
          </cell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>
            <v>0</v>
          </cell>
          <cell r="AF664">
            <v>-56</v>
          </cell>
          <cell r="AG664">
            <v>0.84848484848484851</v>
          </cell>
        </row>
        <row r="665"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</row>
        <row r="666"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</row>
        <row r="667"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</row>
        <row r="668"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</row>
        <row r="669"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</row>
        <row r="670"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4"/>
  <sheetViews>
    <sheetView tabSelected="1" workbookViewId="0">
      <selection activeCell="A9" sqref="A9:F9"/>
    </sheetView>
  </sheetViews>
  <sheetFormatPr baseColWidth="10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4" style="1" customWidth="1"/>
    <col min="7" max="7" width="7.5703125" style="2" customWidth="1"/>
    <col min="8" max="10" width="11.42578125" style="3"/>
    <col min="11" max="11" width="28" style="4" bestFit="1" customWidth="1"/>
    <col min="12" max="12" width="22.7109375" style="4" bestFit="1" customWidth="1"/>
    <col min="13" max="13" width="11.42578125" style="4"/>
    <col min="14" max="16384" width="11.42578125" style="3"/>
  </cols>
  <sheetData>
    <row r="1" spans="1:12" s="4" customFormat="1" ht="17.25" customHeight="1">
      <c r="A1" s="1"/>
      <c r="B1" s="1"/>
      <c r="C1" s="1"/>
      <c r="D1" s="1"/>
      <c r="E1" s="1"/>
      <c r="F1" s="1"/>
      <c r="G1" s="2"/>
      <c r="H1" s="3"/>
      <c r="I1" s="3"/>
      <c r="J1" s="3"/>
      <c r="K1" s="4" t="s">
        <v>47</v>
      </c>
      <c r="L1" s="4" t="s">
        <v>0</v>
      </c>
    </row>
    <row r="2" spans="1:12" s="4" customFormat="1" ht="17.25" customHeight="1">
      <c r="A2" s="48" t="s">
        <v>1</v>
      </c>
      <c r="B2" s="48"/>
      <c r="C2" s="48"/>
      <c r="D2" s="48"/>
      <c r="E2" s="48"/>
      <c r="F2" s="48"/>
      <c r="G2" s="5"/>
      <c r="H2" s="3"/>
      <c r="I2" s="3"/>
      <c r="J2" s="3"/>
      <c r="K2" s="4" t="s">
        <v>48</v>
      </c>
      <c r="L2" s="4" t="s">
        <v>2</v>
      </c>
    </row>
    <row r="3" spans="1:12" s="4" customFormat="1" ht="17.25" customHeight="1">
      <c r="A3" s="47" t="s">
        <v>3</v>
      </c>
      <c r="B3" s="47"/>
      <c r="C3" s="47"/>
      <c r="D3" s="47"/>
      <c r="E3" s="47"/>
      <c r="F3" s="47"/>
      <c r="G3" s="5"/>
      <c r="H3" s="3"/>
      <c r="I3" s="3"/>
      <c r="J3" s="3"/>
      <c r="K3" s="4" t="s">
        <v>49</v>
      </c>
      <c r="L3" s="4" t="s">
        <v>4</v>
      </c>
    </row>
    <row r="4" spans="1:12" s="4" customFormat="1" ht="17.25" customHeight="1">
      <c r="A4" s="6"/>
      <c r="B4" s="6"/>
      <c r="C4" s="6"/>
      <c r="D4" s="6"/>
      <c r="E4" s="6"/>
      <c r="F4" s="6"/>
      <c r="G4" s="5"/>
      <c r="H4" s="3"/>
      <c r="I4" s="3"/>
      <c r="J4" s="3"/>
      <c r="K4" s="4" t="s">
        <v>50</v>
      </c>
      <c r="L4" s="4" t="s">
        <v>5</v>
      </c>
    </row>
    <row r="5" spans="1:12" s="4" customFormat="1" ht="17.25" customHeight="1">
      <c r="A5" s="48" t="s">
        <v>66</v>
      </c>
      <c r="B5" s="48"/>
      <c r="C5" s="48"/>
      <c r="D5" s="48"/>
      <c r="E5" s="48"/>
      <c r="F5" s="48"/>
      <c r="G5" s="7"/>
      <c r="H5" s="3"/>
      <c r="I5" s="3"/>
      <c r="J5" s="3"/>
      <c r="K5" s="4" t="s">
        <v>51</v>
      </c>
    </row>
    <row r="6" spans="1:12" s="4" customFormat="1" ht="17.25" customHeight="1">
      <c r="A6" s="47"/>
      <c r="B6" s="47"/>
      <c r="C6" s="47"/>
      <c r="D6" s="47"/>
      <c r="E6" s="47"/>
      <c r="F6" s="47"/>
      <c r="G6" s="7"/>
      <c r="H6" s="3"/>
      <c r="I6" s="3"/>
      <c r="J6" s="3"/>
      <c r="K6" s="4" t="s">
        <v>52</v>
      </c>
    </row>
    <row r="7" spans="1:12" s="4" customFormat="1" ht="17.25" customHeight="1">
      <c r="A7" s="47" t="str">
        <f>+K1</f>
        <v>Al 31 de enero de 2018</v>
      </c>
      <c r="B7" s="47"/>
      <c r="C7" s="47"/>
      <c r="D7" s="47"/>
      <c r="E7" s="47"/>
      <c r="F7" s="47"/>
      <c r="G7" s="7"/>
      <c r="H7" s="3"/>
      <c r="I7" s="3"/>
      <c r="J7" s="3"/>
      <c r="K7" s="4" t="s">
        <v>53</v>
      </c>
    </row>
    <row r="8" spans="1:12" s="4" customFormat="1" ht="17.25" customHeight="1">
      <c r="A8" s="6"/>
      <c r="B8" s="6"/>
      <c r="C8" s="6"/>
      <c r="D8" s="6"/>
      <c r="E8" s="6"/>
      <c r="F8" s="6"/>
      <c r="G8" s="7"/>
      <c r="H8" s="3"/>
      <c r="I8" s="3"/>
      <c r="J8" s="3"/>
      <c r="K8" s="4" t="s">
        <v>54</v>
      </c>
    </row>
    <row r="9" spans="1:12" s="4" customFormat="1" ht="17.25" customHeight="1">
      <c r="A9" s="47" t="s">
        <v>6</v>
      </c>
      <c r="B9" s="47"/>
      <c r="C9" s="47"/>
      <c r="D9" s="47"/>
      <c r="E9" s="47"/>
      <c r="F9" s="47"/>
      <c r="G9" s="7"/>
      <c r="H9" s="3"/>
      <c r="I9" s="3"/>
      <c r="J9" s="3"/>
      <c r="K9" s="4" t="s">
        <v>55</v>
      </c>
    </row>
    <row r="10" spans="1:12" s="4" customFormat="1" ht="17.25" customHeight="1" thickBot="1">
      <c r="A10" s="8"/>
      <c r="B10" s="8"/>
      <c r="C10" s="8"/>
      <c r="D10" s="8"/>
      <c r="E10" s="8"/>
      <c r="F10" s="8"/>
      <c r="G10" s="8"/>
      <c r="H10" s="3"/>
      <c r="I10" s="3"/>
      <c r="J10" s="3"/>
      <c r="K10" s="4" t="s">
        <v>56</v>
      </c>
    </row>
    <row r="11" spans="1:12" s="4" customFormat="1" ht="17.25" customHeight="1" thickTop="1">
      <c r="A11" s="7"/>
      <c r="B11" s="7"/>
      <c r="C11" s="7"/>
      <c r="D11" s="7"/>
      <c r="E11" s="7"/>
      <c r="F11" s="7"/>
      <c r="G11" s="7"/>
      <c r="H11" s="3"/>
      <c r="I11" s="3"/>
      <c r="J11" s="3"/>
      <c r="K11" s="4" t="s">
        <v>57</v>
      </c>
    </row>
    <row r="12" spans="1:12" s="4" customFormat="1" ht="17.25" customHeight="1">
      <c r="A12" s="1"/>
      <c r="B12" s="1"/>
      <c r="C12" s="1"/>
      <c r="D12" s="9"/>
      <c r="E12" s="9"/>
      <c r="F12" s="9">
        <v>2018</v>
      </c>
      <c r="G12" s="10"/>
      <c r="H12" s="3"/>
      <c r="I12" s="3"/>
      <c r="J12" s="3"/>
      <c r="K12" s="4" t="s">
        <v>58</v>
      </c>
    </row>
    <row r="13" spans="1:12" s="4" customFormat="1" ht="17.25" customHeight="1">
      <c r="A13" s="11" t="s">
        <v>7</v>
      </c>
      <c r="B13" s="1"/>
      <c r="C13" s="1"/>
      <c r="D13" s="1"/>
      <c r="E13" s="1"/>
      <c r="F13" s="12"/>
      <c r="G13" s="7"/>
      <c r="H13" s="3"/>
      <c r="I13" s="3"/>
      <c r="J13" s="3"/>
    </row>
    <row r="14" spans="1:12" s="4" customFormat="1" ht="17.25" customHeight="1">
      <c r="A14" s="13" t="s">
        <v>8</v>
      </c>
      <c r="B14" s="13"/>
      <c r="C14" s="1"/>
      <c r="D14" s="14"/>
      <c r="E14" s="14"/>
      <c r="F14" s="46"/>
      <c r="G14" s="15"/>
      <c r="H14" s="3"/>
      <c r="I14" s="3"/>
      <c r="J14" s="3"/>
    </row>
    <row r="15" spans="1:12" s="4" customFormat="1" ht="17.25" customHeight="1">
      <c r="A15" s="1"/>
      <c r="B15" s="1" t="s">
        <v>9</v>
      </c>
      <c r="C15" s="1"/>
      <c r="D15" s="14"/>
      <c r="E15" s="14"/>
      <c r="F15" s="43">
        <v>13727.3</v>
      </c>
      <c r="G15" s="7"/>
      <c r="H15" s="3"/>
      <c r="I15" s="3"/>
      <c r="J15" s="3"/>
    </row>
    <row r="16" spans="1:12" ht="17.25" customHeight="1">
      <c r="B16" s="1" t="s">
        <v>59</v>
      </c>
      <c r="D16" s="14"/>
      <c r="E16" s="14"/>
      <c r="F16" s="19">
        <v>35237</v>
      </c>
      <c r="G16" s="7"/>
    </row>
    <row r="17" spans="1:32" ht="17.25" customHeight="1">
      <c r="D17" s="14"/>
      <c r="E17" s="14"/>
      <c r="F17" s="44">
        <f>SUM(F15:F16)</f>
        <v>48964.3</v>
      </c>
      <c r="G17" s="7"/>
    </row>
    <row r="18" spans="1:32" ht="17.25" customHeight="1">
      <c r="C18" s="17"/>
      <c r="D18" s="14"/>
      <c r="E18" s="14"/>
      <c r="F18" s="16"/>
      <c r="G18" s="7"/>
    </row>
    <row r="19" spans="1:32" ht="17.25" customHeight="1">
      <c r="A19" s="13" t="s">
        <v>10</v>
      </c>
      <c r="D19" s="14"/>
      <c r="E19" s="14"/>
      <c r="F19" s="42"/>
      <c r="G19" s="7"/>
    </row>
    <row r="20" spans="1:32" ht="17.25" customHeight="1">
      <c r="B20" s="1" t="s">
        <v>60</v>
      </c>
      <c r="D20" s="14"/>
      <c r="E20" s="14"/>
      <c r="F20" s="19">
        <v>2611</v>
      </c>
      <c r="G20" s="7"/>
    </row>
    <row r="21" spans="1:32" ht="17.25" customHeight="1">
      <c r="D21" s="14"/>
      <c r="E21" s="14"/>
      <c r="F21" s="16"/>
      <c r="G21" s="7"/>
    </row>
    <row r="22" spans="1:32" ht="17.25" customHeight="1">
      <c r="A22" s="13" t="s">
        <v>11</v>
      </c>
      <c r="D22" s="14"/>
      <c r="E22" s="14"/>
      <c r="F22" s="16"/>
      <c r="G22" s="7"/>
    </row>
    <row r="23" spans="1:32" ht="17.25" customHeight="1">
      <c r="B23" s="1" t="s">
        <v>61</v>
      </c>
      <c r="D23" s="14"/>
      <c r="E23" s="14"/>
      <c r="F23" s="19">
        <v>418.4</v>
      </c>
      <c r="G23" s="7"/>
    </row>
    <row r="24" spans="1:32" ht="17.25" customHeight="1">
      <c r="D24" s="14"/>
      <c r="E24" s="14"/>
      <c r="F24" s="16"/>
      <c r="G24" s="7"/>
    </row>
    <row r="25" spans="1:32" ht="17.25" customHeight="1" thickBot="1">
      <c r="A25" s="13" t="s">
        <v>12</v>
      </c>
      <c r="D25" s="14"/>
      <c r="E25" s="14"/>
      <c r="F25" s="20">
        <f>+F17+F20+F23</f>
        <v>51993.700000000004</v>
      </c>
      <c r="G25" s="7"/>
    </row>
    <row r="26" spans="1:32" ht="17.25" customHeight="1" thickTop="1">
      <c r="D26" s="14"/>
      <c r="E26" s="14"/>
      <c r="F26" s="21"/>
      <c r="G26" s="7"/>
    </row>
    <row r="27" spans="1:32" ht="17.25" customHeight="1">
      <c r="A27" s="11" t="s">
        <v>13</v>
      </c>
      <c r="D27" s="14"/>
      <c r="E27" s="14"/>
      <c r="F27" s="16"/>
      <c r="G27" s="7"/>
    </row>
    <row r="28" spans="1:32" ht="17.25" customHeight="1">
      <c r="A28" s="13" t="s">
        <v>14</v>
      </c>
      <c r="D28" s="14"/>
      <c r="E28" s="14"/>
      <c r="F28" s="46"/>
      <c r="G28" s="15"/>
    </row>
    <row r="29" spans="1:32" ht="17.25" customHeight="1">
      <c r="A29" s="11"/>
      <c r="B29" s="1" t="s">
        <v>15</v>
      </c>
      <c r="D29" s="14"/>
      <c r="E29" s="14"/>
      <c r="F29" s="43">
        <v>43712.3</v>
      </c>
      <c r="G29" s="7"/>
    </row>
    <row r="30" spans="1:32" s="4" customFormat="1" ht="17.25" customHeight="1">
      <c r="A30" s="11"/>
      <c r="B30" s="1" t="s">
        <v>16</v>
      </c>
      <c r="C30" s="1"/>
      <c r="D30" s="14"/>
      <c r="E30" s="14"/>
      <c r="F30" s="19">
        <v>108.6</v>
      </c>
      <c r="G30" s="7"/>
      <c r="H30" s="3"/>
      <c r="I30" s="3"/>
      <c r="J30" s="3"/>
      <c r="K30" s="22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s="4" customFormat="1" ht="17.25" customHeight="1">
      <c r="A31" s="11"/>
      <c r="B31" s="1"/>
      <c r="C31" s="1"/>
      <c r="D31" s="14"/>
      <c r="E31" s="14"/>
      <c r="F31" s="16">
        <f>SUM(F29:F30)</f>
        <v>43820.9</v>
      </c>
      <c r="G31" s="7"/>
      <c r="H31" s="3"/>
      <c r="I31" s="3"/>
      <c r="J31" s="3"/>
      <c r="K31" s="22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s="4" customFormat="1" ht="17.25" customHeight="1">
      <c r="A32" s="11"/>
      <c r="B32" s="1"/>
      <c r="C32" s="1"/>
      <c r="D32" s="14"/>
      <c r="E32" s="14"/>
      <c r="F32" s="16"/>
      <c r="G32" s="7"/>
      <c r="H32" s="3"/>
      <c r="I32" s="3"/>
      <c r="J32" s="3"/>
      <c r="K32" s="22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s="4" customFormat="1" ht="17.25" customHeight="1">
      <c r="A33" s="13" t="s">
        <v>17</v>
      </c>
      <c r="B33" s="1"/>
      <c r="C33" s="1"/>
      <c r="D33" s="14"/>
      <c r="E33" s="14"/>
      <c r="F33" s="42"/>
      <c r="G33" s="23"/>
      <c r="H33" s="3"/>
      <c r="I33" s="3"/>
      <c r="J33" s="3"/>
      <c r="K33" s="22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s="4" customFormat="1" ht="17.25" customHeight="1">
      <c r="A34" s="1"/>
      <c r="B34" s="1" t="s">
        <v>18</v>
      </c>
      <c r="C34" s="1"/>
      <c r="D34" s="14"/>
      <c r="E34" s="14"/>
      <c r="F34" s="16">
        <v>1276.3</v>
      </c>
      <c r="G34" s="7"/>
      <c r="H34" s="3"/>
      <c r="I34" s="3"/>
      <c r="J34" s="3"/>
      <c r="K34" s="22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s="4" customFormat="1" ht="17.25" customHeight="1">
      <c r="A35" s="1"/>
      <c r="B35" s="1" t="s">
        <v>19</v>
      </c>
      <c r="C35" s="1"/>
      <c r="D35" s="14"/>
      <c r="E35" s="14"/>
      <c r="F35" s="16">
        <v>95.8</v>
      </c>
      <c r="G35" s="7"/>
      <c r="H35" s="3"/>
      <c r="I35" s="3"/>
      <c r="J35" s="3"/>
      <c r="K35" s="22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s="4" customFormat="1" ht="17.25" customHeight="1">
      <c r="A36" s="1"/>
      <c r="B36" s="1" t="s">
        <v>20</v>
      </c>
      <c r="C36" s="1"/>
      <c r="D36" s="14"/>
      <c r="E36" s="14"/>
      <c r="F36" s="19">
        <v>64.8</v>
      </c>
      <c r="G36" s="7"/>
      <c r="H36" s="3"/>
      <c r="I36" s="3"/>
      <c r="J36" s="3"/>
      <c r="K36" s="22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s="4" customFormat="1" ht="17.25" customHeight="1">
      <c r="A37" s="1"/>
      <c r="B37" s="1"/>
      <c r="C37" s="1"/>
      <c r="D37" s="14"/>
      <c r="E37" s="14"/>
      <c r="F37" s="19">
        <f>SUM(F34:F36)</f>
        <v>1436.8999999999999</v>
      </c>
      <c r="G37" s="7"/>
      <c r="H37" s="3"/>
      <c r="I37" s="3"/>
      <c r="J37" s="3"/>
      <c r="K37" s="22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s="4" customFormat="1" ht="17.25" customHeight="1">
      <c r="A38" s="13" t="s">
        <v>21</v>
      </c>
      <c r="B38" s="1"/>
      <c r="C38" s="1"/>
      <c r="D38" s="14"/>
      <c r="E38" s="14"/>
      <c r="F38" s="18">
        <f>+F31+F37</f>
        <v>45257.8</v>
      </c>
      <c r="G38" s="7"/>
      <c r="H38" s="3"/>
      <c r="I38" s="3"/>
      <c r="J38" s="3"/>
      <c r="K38" s="24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s="4" customFormat="1" ht="17.25" customHeight="1">
      <c r="A39" s="13"/>
      <c r="B39" s="1"/>
      <c r="C39" s="1"/>
      <c r="D39" s="14"/>
      <c r="E39" s="14"/>
      <c r="F39" s="16"/>
      <c r="G39" s="7"/>
      <c r="H39" s="3"/>
      <c r="I39" s="3"/>
      <c r="J39" s="3"/>
      <c r="K39" s="24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ht="17.25" customHeight="1">
      <c r="A40" s="13" t="s">
        <v>22</v>
      </c>
      <c r="D40" s="14"/>
      <c r="E40" s="14"/>
      <c r="F40" s="18">
        <f>SUM(F41:F42)</f>
        <v>6735.9</v>
      </c>
      <c r="G40" s="7"/>
      <c r="K40" s="24"/>
    </row>
    <row r="41" spans="1:32" ht="17.25" customHeight="1">
      <c r="B41" s="1" t="s">
        <v>23</v>
      </c>
      <c r="D41" s="14"/>
      <c r="E41" s="14"/>
      <c r="F41" s="16">
        <v>11000</v>
      </c>
      <c r="G41" s="7"/>
    </row>
    <row r="42" spans="1:32" ht="17.25" customHeight="1">
      <c r="B42" s="1" t="s">
        <v>24</v>
      </c>
      <c r="D42" s="14"/>
      <c r="E42" s="14"/>
      <c r="F42" s="16">
        <v>-4264.1000000000004</v>
      </c>
      <c r="G42" s="7"/>
      <c r="I42" s="50"/>
    </row>
    <row r="43" spans="1:32" ht="6.75" customHeight="1">
      <c r="D43" s="14"/>
      <c r="E43" s="14"/>
      <c r="F43" s="16"/>
      <c r="G43" s="7"/>
    </row>
    <row r="44" spans="1:32" ht="17.25" customHeight="1" thickBot="1">
      <c r="A44" s="13" t="s">
        <v>25</v>
      </c>
      <c r="D44" s="14"/>
      <c r="E44" s="14"/>
      <c r="F44" s="25">
        <f>+F38+F40</f>
        <v>51993.700000000004</v>
      </c>
      <c r="G44" s="7"/>
    </row>
    <row r="45" spans="1:32" ht="17.25" customHeight="1" thickTop="1">
      <c r="A45" s="13"/>
      <c r="D45" s="14"/>
      <c r="E45" s="14"/>
      <c r="F45" s="16"/>
      <c r="G45" s="16"/>
    </row>
    <row r="46" spans="1:32" ht="17.25" customHeight="1">
      <c r="A46" s="13"/>
      <c r="D46" s="14"/>
      <c r="E46" s="14"/>
      <c r="F46" s="16"/>
      <c r="G46" s="7"/>
    </row>
    <row r="47" spans="1:32" ht="17.25" customHeight="1" thickBot="1">
      <c r="A47" s="26"/>
      <c r="B47" s="27"/>
      <c r="C47" s="27"/>
      <c r="D47" s="27"/>
      <c r="E47" s="27"/>
      <c r="F47" s="28"/>
      <c r="G47" s="29"/>
    </row>
    <row r="48" spans="1:32" ht="17.25" customHeight="1">
      <c r="G48" s="7"/>
    </row>
    <row r="49" spans="1:32" ht="17.25" customHeight="1">
      <c r="G49" s="7"/>
    </row>
    <row r="50" spans="1:32" ht="17.25" customHeight="1">
      <c r="G50" s="7"/>
    </row>
    <row r="51" spans="1:32" ht="17.25" customHeight="1">
      <c r="G51" s="7"/>
    </row>
    <row r="52" spans="1:32" ht="17.25" customHeight="1">
      <c r="G52" s="7"/>
    </row>
    <row r="53" spans="1:32" ht="17.25" customHeight="1">
      <c r="G53" s="7"/>
    </row>
    <row r="54" spans="1:32" s="1" customFormat="1" ht="17.25" customHeight="1">
      <c r="A54" s="1" t="s">
        <v>26</v>
      </c>
      <c r="G54" s="7"/>
      <c r="I54" s="17"/>
      <c r="J54" s="17"/>
      <c r="K54" s="4"/>
      <c r="L54" s="22"/>
      <c r="M54" s="22"/>
      <c r="P54" s="16"/>
      <c r="Y54" s="17"/>
      <c r="Z54" s="17"/>
      <c r="AF54" s="16"/>
    </row>
    <row r="55" spans="1:32" s="1" customFormat="1" ht="17.25" customHeight="1">
      <c r="A55" s="1" t="s">
        <v>27</v>
      </c>
      <c r="G55" s="7"/>
      <c r="I55" s="17"/>
      <c r="J55" s="17"/>
      <c r="K55" s="4"/>
      <c r="L55" s="22"/>
      <c r="M55" s="22"/>
      <c r="P55" s="16"/>
      <c r="Y55" s="17"/>
      <c r="Z55" s="17"/>
      <c r="AF55" s="16"/>
    </row>
    <row r="56" spans="1:32" s="1" customFormat="1" ht="17.25" customHeight="1">
      <c r="G56" s="7"/>
      <c r="I56" s="17"/>
      <c r="J56" s="17"/>
      <c r="K56" s="4"/>
      <c r="L56" s="22"/>
      <c r="M56" s="22"/>
      <c r="P56" s="16"/>
      <c r="Y56" s="17"/>
      <c r="Z56" s="17"/>
      <c r="AF56" s="16"/>
    </row>
    <row r="57" spans="1:32" s="1" customFormat="1" ht="17.25" customHeight="1">
      <c r="G57" s="7"/>
      <c r="I57" s="17"/>
      <c r="J57" s="17"/>
      <c r="K57" s="4"/>
      <c r="L57" s="22"/>
      <c r="M57" s="22"/>
      <c r="P57" s="16"/>
      <c r="Y57" s="17"/>
      <c r="Z57" s="17"/>
      <c r="AF57" s="16"/>
    </row>
    <row r="58" spans="1:32" s="1" customFormat="1" ht="17.25" customHeight="1">
      <c r="G58" s="7"/>
      <c r="I58" s="17"/>
      <c r="J58" s="17"/>
      <c r="K58" s="4"/>
      <c r="L58" s="22"/>
      <c r="M58" s="22"/>
      <c r="P58" s="16"/>
      <c r="Y58" s="17"/>
      <c r="Z58" s="17"/>
      <c r="AF58" s="16"/>
    </row>
    <row r="59" spans="1:32" s="1" customFormat="1" ht="17.25" customHeight="1">
      <c r="G59" s="7"/>
      <c r="I59" s="17"/>
      <c r="J59" s="17"/>
      <c r="K59" s="4"/>
      <c r="L59" s="22"/>
      <c r="M59" s="22"/>
      <c r="P59" s="16"/>
      <c r="Y59" s="17"/>
      <c r="Z59" s="17"/>
      <c r="AF59" s="16"/>
    </row>
    <row r="60" spans="1:32" s="1" customFormat="1" ht="17.25" customHeight="1">
      <c r="G60" s="7"/>
      <c r="I60" s="17"/>
      <c r="J60" s="17"/>
      <c r="K60" s="4"/>
      <c r="L60" s="22"/>
      <c r="M60" s="22"/>
      <c r="P60" s="16"/>
      <c r="Y60" s="17"/>
      <c r="Z60" s="17"/>
      <c r="AF60" s="16"/>
    </row>
    <row r="61" spans="1:32" s="1" customFormat="1" ht="17.25" customHeight="1">
      <c r="A61" s="30"/>
      <c r="B61" s="30"/>
      <c r="C61" s="30"/>
      <c r="D61" s="30"/>
      <c r="E61" s="30"/>
      <c r="F61" s="30"/>
      <c r="G61" s="7"/>
      <c r="I61" s="17"/>
      <c r="J61" s="17"/>
      <c r="K61" s="4"/>
      <c r="L61" s="22"/>
      <c r="M61" s="22"/>
      <c r="P61" s="16"/>
      <c r="Y61" s="17"/>
      <c r="Z61" s="17"/>
      <c r="AF61" s="16"/>
    </row>
    <row r="62" spans="1:32" s="1" customFormat="1" ht="17.25" customHeight="1">
      <c r="A62" s="1" t="s">
        <v>28</v>
      </c>
      <c r="G62" s="7"/>
      <c r="I62" s="17"/>
      <c r="J62" s="17"/>
      <c r="K62" s="4"/>
      <c r="L62" s="22"/>
      <c r="M62" s="22"/>
      <c r="P62" s="16"/>
      <c r="Y62" s="17"/>
      <c r="Z62" s="17"/>
      <c r="AF62" s="16"/>
    </row>
    <row r="63" spans="1:32" s="1" customFormat="1" ht="17.25" customHeight="1">
      <c r="A63" s="1" t="s">
        <v>29</v>
      </c>
      <c r="G63" s="7"/>
      <c r="I63" s="17"/>
      <c r="J63" s="17"/>
      <c r="K63" s="4"/>
      <c r="L63" s="22"/>
      <c r="M63" s="22"/>
      <c r="P63" s="16"/>
      <c r="Y63" s="17"/>
      <c r="Z63" s="17"/>
      <c r="AF63" s="16"/>
    </row>
    <row r="64" spans="1:32" ht="17.25" customHeight="1">
      <c r="G64" s="7"/>
    </row>
    <row r="65" spans="1:32" s="4" customFormat="1" ht="17.25" customHeight="1">
      <c r="A65" s="48" t="s">
        <v>1</v>
      </c>
      <c r="B65" s="48"/>
      <c r="C65" s="48"/>
      <c r="D65" s="48"/>
      <c r="E65" s="48"/>
      <c r="F65" s="48"/>
      <c r="G65" s="31"/>
      <c r="H65" s="3"/>
      <c r="I65" s="3"/>
      <c r="J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s="4" customFormat="1" ht="17.25" customHeight="1">
      <c r="A66" s="49" t="s">
        <v>3</v>
      </c>
      <c r="B66" s="49"/>
      <c r="C66" s="49"/>
      <c r="D66" s="49"/>
      <c r="E66" s="49"/>
      <c r="F66" s="49"/>
      <c r="G66" s="32"/>
      <c r="H66" s="3"/>
      <c r="I66" s="3"/>
      <c r="J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s="4" customFormat="1" ht="17.25" customHeight="1">
      <c r="A67" s="32"/>
      <c r="B67" s="32"/>
      <c r="C67" s="32"/>
      <c r="D67" s="32"/>
      <c r="E67" s="32"/>
      <c r="F67" s="32"/>
      <c r="G67" s="32"/>
      <c r="H67" s="3"/>
      <c r="I67" s="3"/>
      <c r="J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s="4" customFormat="1" ht="17.25" customHeight="1">
      <c r="A68" s="48" t="s">
        <v>65</v>
      </c>
      <c r="B68" s="48"/>
      <c r="C68" s="48"/>
      <c r="D68" s="48"/>
      <c r="E68" s="48"/>
      <c r="F68" s="48"/>
      <c r="G68" s="31"/>
      <c r="H68" s="3"/>
      <c r="I68" s="3"/>
      <c r="J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s="4" customFormat="1" ht="17.25" customHeight="1">
      <c r="A69" s="49"/>
      <c r="B69" s="49"/>
      <c r="C69" s="49"/>
      <c r="D69" s="49"/>
      <c r="E69" s="49"/>
      <c r="F69" s="49"/>
      <c r="G69" s="32"/>
      <c r="H69" s="3"/>
      <c r="I69" s="3"/>
      <c r="J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s="4" customFormat="1" ht="17.25" customHeight="1">
      <c r="A70" s="6" t="s">
        <v>64</v>
      </c>
      <c r="B70" s="6"/>
      <c r="C70" s="6"/>
      <c r="D70" s="6"/>
      <c r="E70" s="6"/>
      <c r="F70" s="6"/>
      <c r="G70" s="6"/>
      <c r="H70" s="3"/>
      <c r="I70" s="3"/>
      <c r="J70" s="3"/>
      <c r="K70" s="22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s="4" customFormat="1" ht="17.25" customHeight="1">
      <c r="A71" s="6"/>
      <c r="B71" s="6"/>
      <c r="C71" s="6"/>
      <c r="D71" s="6"/>
      <c r="E71" s="6"/>
      <c r="F71" s="6"/>
      <c r="G71" s="6"/>
      <c r="H71" s="3"/>
      <c r="I71" s="3"/>
      <c r="J71" s="3"/>
      <c r="K71" s="22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s="4" customFormat="1" ht="17.25" customHeight="1">
      <c r="A72" s="47" t="s">
        <v>30</v>
      </c>
      <c r="B72" s="47"/>
      <c r="C72" s="47"/>
      <c r="D72" s="47"/>
      <c r="E72" s="47"/>
      <c r="F72" s="47"/>
      <c r="G72" s="6"/>
      <c r="H72" s="3"/>
      <c r="I72" s="3"/>
      <c r="J72" s="3"/>
      <c r="K72" s="22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s="4" customFormat="1" ht="17.25" customHeight="1" thickBot="1">
      <c r="A73" s="8"/>
      <c r="B73" s="8"/>
      <c r="C73" s="8"/>
      <c r="D73" s="8"/>
      <c r="E73" s="8"/>
      <c r="F73" s="8"/>
      <c r="G73" s="8"/>
      <c r="H73" s="3"/>
      <c r="I73" s="3"/>
      <c r="J73" s="3"/>
      <c r="K73" s="22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s="4" customFormat="1" ht="17.25" customHeight="1" thickTop="1">
      <c r="A74" s="7"/>
      <c r="B74" s="7"/>
      <c r="C74" s="7"/>
      <c r="D74" s="7"/>
      <c r="E74" s="7"/>
      <c r="F74" s="7"/>
      <c r="G74" s="7"/>
      <c r="H74" s="3"/>
      <c r="I74" s="3"/>
      <c r="J74" s="3"/>
      <c r="K74" s="22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s="4" customFormat="1" ht="17.25" customHeight="1">
      <c r="A75" s="1"/>
      <c r="B75" s="1"/>
      <c r="C75" s="1"/>
      <c r="D75" s="9"/>
      <c r="E75" s="9"/>
      <c r="F75" s="9">
        <v>2018</v>
      </c>
      <c r="G75" s="10"/>
      <c r="H75" s="3"/>
      <c r="I75" s="3"/>
      <c r="J75" s="3"/>
      <c r="K75" s="22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s="4" customFormat="1" ht="17.25" customHeight="1">
      <c r="A76" s="1"/>
      <c r="B76" s="1"/>
      <c r="C76" s="1"/>
      <c r="D76" s="9"/>
      <c r="E76" s="9"/>
      <c r="F76" s="9"/>
      <c r="G76" s="10"/>
      <c r="H76" s="3"/>
      <c r="I76" s="3"/>
      <c r="J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ht="17.25" customHeight="1">
      <c r="A77" s="33" t="s">
        <v>31</v>
      </c>
      <c r="B77" s="34"/>
      <c r="C77" s="34"/>
      <c r="D77" s="9"/>
      <c r="E77" s="9"/>
      <c r="G77" s="35"/>
    </row>
    <row r="78" spans="1:32" ht="17.25" customHeight="1">
      <c r="A78" s="34"/>
      <c r="B78" s="34" t="s">
        <v>32</v>
      </c>
      <c r="C78" s="34"/>
      <c r="D78" s="9"/>
      <c r="E78" s="9"/>
      <c r="F78" s="43">
        <v>1068.3</v>
      </c>
      <c r="G78" s="36"/>
    </row>
    <row r="79" spans="1:32" ht="17.25" customHeight="1">
      <c r="A79" s="34"/>
      <c r="B79" s="34" t="s">
        <v>33</v>
      </c>
      <c r="C79" s="34"/>
      <c r="D79" s="9"/>
      <c r="E79" s="9"/>
      <c r="F79" s="16">
        <v>257.5</v>
      </c>
      <c r="G79" s="36"/>
    </row>
    <row r="80" spans="1:32" ht="17.25" customHeight="1">
      <c r="A80" s="34"/>
      <c r="B80" s="34" t="s">
        <v>34</v>
      </c>
      <c r="C80" s="34"/>
      <c r="D80" s="9"/>
      <c r="E80" s="9"/>
      <c r="F80" s="16">
        <v>41.7</v>
      </c>
      <c r="G80" s="36"/>
    </row>
    <row r="81" spans="1:13" ht="17.25" customHeight="1">
      <c r="A81" s="34"/>
      <c r="B81" s="34" t="s">
        <v>35</v>
      </c>
      <c r="C81" s="34"/>
      <c r="D81" s="9"/>
      <c r="E81" s="9"/>
      <c r="F81" s="19">
        <v>0.5</v>
      </c>
      <c r="G81" s="36"/>
      <c r="K81" s="3"/>
      <c r="L81" s="3"/>
      <c r="M81" s="3"/>
    </row>
    <row r="82" spans="1:13" ht="17.25" customHeight="1">
      <c r="A82" s="34"/>
      <c r="B82" s="34"/>
      <c r="C82" s="34"/>
      <c r="D82" s="9"/>
      <c r="E82" s="9"/>
      <c r="F82" s="16">
        <f>SUM(F78:F81)</f>
        <v>1368</v>
      </c>
      <c r="G82" s="36"/>
      <c r="K82" s="3"/>
      <c r="L82" s="3"/>
      <c r="M82" s="3"/>
    </row>
    <row r="83" spans="1:13" ht="17.25" customHeight="1">
      <c r="A83" s="34"/>
      <c r="B83" s="34"/>
      <c r="C83" s="34"/>
      <c r="D83" s="9"/>
      <c r="E83" s="9"/>
      <c r="F83" s="16"/>
      <c r="G83" s="36"/>
      <c r="K83" s="3"/>
      <c r="L83" s="3"/>
      <c r="M83" s="3"/>
    </row>
    <row r="84" spans="1:13" ht="17.25" customHeight="1">
      <c r="A84" s="33" t="s">
        <v>36</v>
      </c>
      <c r="B84" s="34"/>
      <c r="C84" s="34"/>
      <c r="D84" s="9"/>
      <c r="E84" s="9"/>
      <c r="G84" s="37"/>
      <c r="K84" s="3"/>
      <c r="L84" s="3"/>
      <c r="M84" s="3"/>
    </row>
    <row r="85" spans="1:13" ht="17.25" customHeight="1">
      <c r="A85" s="34"/>
      <c r="B85" s="34" t="s">
        <v>37</v>
      </c>
      <c r="C85" s="34"/>
      <c r="D85" s="9"/>
      <c r="E85" s="9"/>
      <c r="F85" s="16">
        <v>191</v>
      </c>
      <c r="G85" s="36"/>
      <c r="K85" s="3"/>
      <c r="L85" s="3"/>
      <c r="M85" s="3"/>
    </row>
    <row r="86" spans="1:13" ht="17.25" customHeight="1">
      <c r="A86" s="34"/>
      <c r="B86" s="34" t="s">
        <v>35</v>
      </c>
      <c r="C86" s="34"/>
      <c r="D86" s="9"/>
      <c r="E86" s="9"/>
      <c r="F86" s="19">
        <v>28.6</v>
      </c>
      <c r="G86" s="36"/>
      <c r="K86" s="3"/>
      <c r="L86" s="3"/>
      <c r="M86" s="3"/>
    </row>
    <row r="87" spans="1:13" ht="17.25" customHeight="1">
      <c r="A87" s="34"/>
      <c r="B87" s="34"/>
      <c r="C87" s="34"/>
      <c r="D87" s="9"/>
      <c r="E87" s="9"/>
      <c r="F87" s="45">
        <f>SUM(F85:F86)</f>
        <v>219.6</v>
      </c>
      <c r="G87" s="36"/>
      <c r="K87" s="3"/>
      <c r="L87" s="3"/>
      <c r="M87" s="3"/>
    </row>
    <row r="88" spans="1:13" ht="17.25" customHeight="1">
      <c r="A88" s="34"/>
      <c r="B88" s="34"/>
      <c r="C88" s="34"/>
      <c r="D88" s="9"/>
      <c r="E88" s="9"/>
      <c r="F88" s="16"/>
      <c r="G88" s="36"/>
      <c r="K88" s="3"/>
      <c r="L88" s="3"/>
      <c r="M88" s="3"/>
    </row>
    <row r="89" spans="1:13" ht="17.25" customHeight="1">
      <c r="A89" s="33" t="s">
        <v>38</v>
      </c>
      <c r="B89" s="34"/>
      <c r="C89" s="34"/>
      <c r="D89" s="9"/>
      <c r="E89" s="9"/>
      <c r="F89" s="19">
        <v>333</v>
      </c>
      <c r="G89" s="36"/>
      <c r="K89" s="3"/>
      <c r="L89" s="3"/>
      <c r="M89" s="3"/>
    </row>
    <row r="90" spans="1:13" ht="17.25" customHeight="1">
      <c r="A90" s="33"/>
      <c r="B90" s="34"/>
      <c r="C90" s="34"/>
      <c r="D90" s="9"/>
      <c r="E90" s="9"/>
      <c r="F90" s="16">
        <f>SUM(F87:F89)</f>
        <v>552.6</v>
      </c>
      <c r="G90" s="36"/>
      <c r="K90" s="3"/>
      <c r="L90" s="3"/>
      <c r="M90" s="3"/>
    </row>
    <row r="91" spans="1:13" ht="17.25" customHeight="1">
      <c r="A91" s="33" t="s">
        <v>39</v>
      </c>
      <c r="B91" s="34"/>
      <c r="C91" s="34"/>
      <c r="D91" s="9"/>
      <c r="E91" s="9"/>
      <c r="F91" s="38">
        <f>+F82-F87-F89</f>
        <v>815.40000000000009</v>
      </c>
      <c r="G91" s="39"/>
      <c r="K91" s="3"/>
      <c r="L91" s="3"/>
      <c r="M91" s="3"/>
    </row>
    <row r="92" spans="1:13" ht="17.25" customHeight="1">
      <c r="A92" s="33"/>
      <c r="B92" s="34"/>
      <c r="C92" s="34"/>
      <c r="D92" s="14"/>
      <c r="E92" s="14"/>
      <c r="F92" s="16"/>
      <c r="G92" s="36"/>
      <c r="K92" s="3"/>
      <c r="L92" s="3"/>
      <c r="M92" s="3"/>
    </row>
    <row r="93" spans="1:13" ht="17.25" customHeight="1">
      <c r="A93" s="33" t="s">
        <v>40</v>
      </c>
      <c r="B93" s="34"/>
      <c r="C93" s="34"/>
      <c r="F93" s="16"/>
      <c r="G93" s="36"/>
      <c r="K93" s="3"/>
      <c r="L93" s="3"/>
      <c r="M93" s="3"/>
    </row>
    <row r="94" spans="1:13" ht="17.25" customHeight="1">
      <c r="A94" s="33"/>
      <c r="B94" s="34" t="s">
        <v>41</v>
      </c>
      <c r="C94" s="34"/>
      <c r="D94" s="14"/>
      <c r="F94" s="16">
        <v>407.9</v>
      </c>
      <c r="G94" s="36"/>
      <c r="K94" s="3"/>
      <c r="L94" s="3"/>
      <c r="M94" s="3"/>
    </row>
    <row r="95" spans="1:13" ht="17.25" customHeight="1">
      <c r="A95" s="34"/>
      <c r="B95" s="34" t="s">
        <v>42</v>
      </c>
      <c r="C95" s="34"/>
      <c r="D95" s="14"/>
      <c r="E95" s="14"/>
      <c r="F95" s="16">
        <v>204.5</v>
      </c>
      <c r="G95" s="36"/>
      <c r="K95" s="3"/>
      <c r="L95" s="3"/>
      <c r="M95" s="3"/>
    </row>
    <row r="96" spans="1:13" ht="17.25" customHeight="1">
      <c r="A96" s="34"/>
      <c r="B96" s="34" t="s">
        <v>43</v>
      </c>
      <c r="C96" s="34"/>
      <c r="D96" s="14"/>
      <c r="E96" s="14"/>
      <c r="F96" s="19">
        <v>70.2</v>
      </c>
      <c r="G96" s="36"/>
    </row>
    <row r="97" spans="1:32" ht="17.25" customHeight="1">
      <c r="A97" s="34"/>
      <c r="B97" s="34"/>
      <c r="C97" s="34"/>
      <c r="D97" s="14"/>
      <c r="E97" s="14"/>
      <c r="F97" s="19">
        <f>SUM(F94:F96)</f>
        <v>682.6</v>
      </c>
      <c r="G97" s="36"/>
    </row>
    <row r="98" spans="1:32" ht="18.75" customHeight="1">
      <c r="A98" s="33" t="s">
        <v>63</v>
      </c>
      <c r="B98" s="34"/>
      <c r="C98" s="34"/>
      <c r="F98" s="19">
        <f>+F91-F97</f>
        <v>132.80000000000007</v>
      </c>
      <c r="G98" s="40"/>
    </row>
    <row r="99" spans="1:32" ht="18.75" customHeight="1">
      <c r="A99" s="34" t="s">
        <v>44</v>
      </c>
      <c r="B99" s="34"/>
      <c r="C99" s="34"/>
      <c r="D99" s="14"/>
      <c r="E99" s="14"/>
      <c r="F99" s="19">
        <v>4.7</v>
      </c>
      <c r="G99" s="36"/>
    </row>
    <row r="100" spans="1:32" ht="18.75" customHeight="1" thickBot="1">
      <c r="A100" s="33" t="s">
        <v>45</v>
      </c>
      <c r="B100" s="34"/>
      <c r="C100" s="34"/>
      <c r="F100" s="41">
        <f>+F98+F99</f>
        <v>137.50000000000006</v>
      </c>
      <c r="G100" s="42"/>
    </row>
    <row r="101" spans="1:32" ht="6.75" customHeight="1" thickTop="1">
      <c r="A101" s="33"/>
      <c r="B101" s="34"/>
      <c r="C101" s="34"/>
      <c r="F101" s="16"/>
      <c r="G101" s="42"/>
    </row>
    <row r="102" spans="1:32" ht="18.75" hidden="1" customHeight="1">
      <c r="A102" s="34" t="s">
        <v>46</v>
      </c>
      <c r="B102" s="34"/>
      <c r="C102" s="34"/>
      <c r="F102" s="16">
        <v>0</v>
      </c>
      <c r="G102" s="42"/>
    </row>
    <row r="103" spans="1:32" ht="7.5" hidden="1" customHeight="1">
      <c r="A103" s="33"/>
      <c r="B103" s="34"/>
      <c r="C103" s="34"/>
      <c r="F103" s="16"/>
      <c r="G103" s="42"/>
    </row>
    <row r="104" spans="1:32" ht="18.75" hidden="1" customHeight="1" thickBot="1">
      <c r="A104" s="33" t="s">
        <v>62</v>
      </c>
      <c r="B104" s="34"/>
      <c r="C104" s="34"/>
      <c r="F104" s="41">
        <f>+F100-F102</f>
        <v>137.50000000000006</v>
      </c>
      <c r="G104" s="42"/>
    </row>
    <row r="105" spans="1:32" ht="18.75" customHeight="1">
      <c r="A105" s="33"/>
      <c r="B105" s="34"/>
      <c r="C105" s="34"/>
      <c r="F105" s="43"/>
      <c r="G105" s="42"/>
    </row>
    <row r="106" spans="1:32" ht="17.25" customHeight="1">
      <c r="A106" s="33"/>
      <c r="B106" s="34"/>
      <c r="C106" s="34"/>
      <c r="F106" s="16"/>
      <c r="G106" s="42"/>
    </row>
    <row r="107" spans="1:32" ht="17.25" customHeight="1" thickBot="1">
      <c r="A107" s="26"/>
      <c r="B107" s="27"/>
      <c r="C107" s="27"/>
      <c r="D107" s="27"/>
      <c r="E107" s="27"/>
      <c r="F107" s="28"/>
      <c r="G107" s="29"/>
    </row>
    <row r="108" spans="1:32" ht="17.25" customHeight="1">
      <c r="G108" s="7"/>
    </row>
    <row r="109" spans="1:32" ht="17.25" customHeight="1">
      <c r="G109" s="7"/>
    </row>
    <row r="110" spans="1:32" ht="17.25" customHeight="1">
      <c r="G110" s="7"/>
    </row>
    <row r="111" spans="1:32" ht="17.25" customHeight="1">
      <c r="G111" s="7"/>
    </row>
    <row r="112" spans="1:32" s="1" customFormat="1" ht="17.25" customHeight="1">
      <c r="G112" s="7"/>
      <c r="I112" s="17"/>
      <c r="J112" s="17"/>
      <c r="K112" s="4"/>
      <c r="L112" s="22"/>
      <c r="M112" s="22"/>
      <c r="P112" s="16"/>
      <c r="Y112" s="17"/>
      <c r="Z112" s="17"/>
      <c r="AF112" s="16"/>
    </row>
    <row r="113" spans="1:32" s="1" customFormat="1" ht="17.25" customHeight="1">
      <c r="G113" s="7"/>
      <c r="I113" s="17"/>
      <c r="J113" s="17"/>
      <c r="K113" s="4"/>
      <c r="L113" s="22"/>
      <c r="M113" s="22"/>
      <c r="P113" s="16"/>
      <c r="Y113" s="17"/>
      <c r="Z113" s="17"/>
      <c r="AF113" s="16"/>
    </row>
    <row r="114" spans="1:32" s="1" customFormat="1" ht="17.25" customHeight="1">
      <c r="A114" s="1" t="s">
        <v>26</v>
      </c>
      <c r="G114" s="7"/>
      <c r="I114" s="17"/>
      <c r="J114" s="17"/>
      <c r="K114" s="4"/>
      <c r="L114" s="22"/>
      <c r="M114" s="22"/>
      <c r="P114" s="16"/>
      <c r="Y114" s="17"/>
      <c r="Z114" s="17"/>
      <c r="AF114" s="16"/>
    </row>
    <row r="115" spans="1:32" s="1" customFormat="1" ht="17.25" customHeight="1">
      <c r="A115" s="1" t="s">
        <v>27</v>
      </c>
      <c r="G115" s="7"/>
      <c r="I115" s="17"/>
      <c r="J115" s="17"/>
      <c r="K115" s="4"/>
      <c r="L115" s="22"/>
      <c r="M115" s="22"/>
      <c r="P115" s="16"/>
      <c r="Y115" s="17"/>
      <c r="Z115" s="17"/>
      <c r="AF115" s="16"/>
    </row>
    <row r="116" spans="1:32" s="1" customFormat="1" ht="17.25" customHeight="1">
      <c r="G116" s="7"/>
      <c r="I116" s="17"/>
      <c r="J116" s="17"/>
      <c r="K116" s="4"/>
      <c r="L116" s="22"/>
      <c r="M116" s="22"/>
      <c r="P116" s="16"/>
      <c r="Y116" s="17"/>
      <c r="Z116" s="17"/>
      <c r="AF116" s="16"/>
    </row>
    <row r="117" spans="1:32" s="1" customFormat="1" ht="17.25" customHeight="1">
      <c r="G117" s="7"/>
      <c r="I117" s="17"/>
      <c r="J117" s="17"/>
      <c r="K117" s="4"/>
      <c r="L117" s="22"/>
      <c r="M117" s="22"/>
      <c r="P117" s="16"/>
      <c r="Y117" s="17"/>
      <c r="Z117" s="17"/>
      <c r="AF117" s="16"/>
    </row>
    <row r="118" spans="1:32" ht="17.25" customHeight="1">
      <c r="G118" s="7"/>
    </row>
    <row r="119" spans="1:32" ht="17.25" customHeight="1">
      <c r="G119" s="7"/>
    </row>
    <row r="120" spans="1:32" ht="17.25" customHeight="1">
      <c r="G120" s="7"/>
    </row>
    <row r="121" spans="1:32" ht="17.25" customHeight="1">
      <c r="A121" s="30"/>
      <c r="B121" s="30"/>
      <c r="C121" s="30"/>
      <c r="D121" s="30"/>
      <c r="E121" s="30"/>
      <c r="F121" s="30"/>
      <c r="G121" s="7"/>
    </row>
    <row r="122" spans="1:32" ht="17.25" customHeight="1">
      <c r="A122" s="1" t="s">
        <v>28</v>
      </c>
      <c r="G122" s="7"/>
    </row>
    <row r="123" spans="1:32" ht="17.25" customHeight="1">
      <c r="A123" s="1" t="s">
        <v>29</v>
      </c>
      <c r="G123" s="7"/>
    </row>
    <row r="124" spans="1:32" ht="15.75" customHeight="1"/>
  </sheetData>
  <mergeCells count="11">
    <mergeCell ref="A65:F65"/>
    <mergeCell ref="A66:F66"/>
    <mergeCell ref="A68:F68"/>
    <mergeCell ref="A69:F69"/>
    <mergeCell ref="A72:F72"/>
    <mergeCell ref="A9:F9"/>
    <mergeCell ref="A2:F2"/>
    <mergeCell ref="A3:F3"/>
    <mergeCell ref="A5:F5"/>
    <mergeCell ref="A6:F6"/>
    <mergeCell ref="A7:F7"/>
  </mergeCells>
  <pageMargins left="1.299212598425197" right="0.70866141732283472" top="0.74803149606299213" bottom="0.74803149606299213" header="0.31496062992125984" footer="0.31496062992125984"/>
  <pageSetup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012018</vt:lpstr>
      <vt:lpstr>'012018'!Área_de_impresión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Rene Fabian</cp:lastModifiedBy>
  <cp:lastPrinted>2018-02-20T22:57:42Z</cp:lastPrinted>
  <dcterms:created xsi:type="dcterms:W3CDTF">2017-12-27T22:00:56Z</dcterms:created>
  <dcterms:modified xsi:type="dcterms:W3CDTF">2018-02-27T03:13:20Z</dcterms:modified>
</cp:coreProperties>
</file>