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aguilar\Documents\PROCESO - SANDRA\PEDRO\Informes\IFImperia_informe 2017\"/>
    </mc:Choice>
  </mc:AlternateContent>
  <bookViews>
    <workbookView xWindow="420" yWindow="3435" windowWidth="11340" windowHeight="5325" tabRatio="552" activeTab="3"/>
  </bookViews>
  <sheets>
    <sheet name="Balance" sheetId="9" r:id="rId1"/>
    <sheet name="Est.Res. " sheetId="10" r:id="rId2"/>
    <sheet name="patrimonio" sheetId="11" r:id="rId3"/>
    <sheet name="Flujo" sheetId="12" r:id="rId4"/>
  </sheets>
  <definedNames>
    <definedName name="_xlnm.Print_Area" localSheetId="0">Balance!$A$1:$M$62</definedName>
    <definedName name="_xlnm.Print_Area" localSheetId="1">'Est.Res. '!$A$1:$M$69</definedName>
    <definedName name="_xlnm.Print_Area" localSheetId="3">Flujo!$A$1:$D$55</definedName>
    <definedName name="_xlnm.Print_Area" localSheetId="2">patrimonio!$A$1:$P$37</definedName>
  </definedNames>
  <calcPr calcId="152511"/>
</workbook>
</file>

<file path=xl/calcChain.xml><?xml version="1.0" encoding="utf-8"?>
<calcChain xmlns="http://schemas.openxmlformats.org/spreadsheetml/2006/main">
  <c r="N16" i="11" l="1"/>
  <c r="L16" i="11" l="1"/>
  <c r="D46" i="12" l="1"/>
  <c r="B46" i="12"/>
  <c r="D38" i="12"/>
  <c r="B38" i="12"/>
  <c r="D25" i="12"/>
  <c r="D31" i="12" s="1"/>
  <c r="B25" i="12"/>
  <c r="B31" i="12" s="1"/>
  <c r="N22" i="11"/>
  <c r="L22" i="11"/>
  <c r="H22" i="11"/>
  <c r="F22" i="11"/>
  <c r="D22" i="11"/>
  <c r="P21" i="11"/>
  <c r="J20" i="11"/>
  <c r="J22" i="11" s="1"/>
  <c r="N17" i="11"/>
  <c r="L17" i="11"/>
  <c r="H17" i="11"/>
  <c r="F17" i="11"/>
  <c r="D17" i="11"/>
  <c r="P16" i="11"/>
  <c r="J15" i="11"/>
  <c r="P15" i="11" s="1"/>
  <c r="J14" i="11"/>
  <c r="B47" i="12" l="1"/>
  <c r="B49" i="12" s="1"/>
  <c r="D47" i="12"/>
  <c r="D49" i="12" s="1"/>
  <c r="D23" i="11"/>
  <c r="D25" i="11" s="1"/>
  <c r="P20" i="11"/>
  <c r="P22" i="11" s="1"/>
  <c r="J17" i="11"/>
  <c r="J23" i="11" s="1"/>
  <c r="J25" i="11" s="1"/>
  <c r="P14" i="11"/>
  <c r="P17" i="11" s="1"/>
  <c r="F23" i="11"/>
  <c r="H23" i="11"/>
  <c r="L23" i="11"/>
  <c r="N23" i="11"/>
  <c r="P23" i="11" l="1"/>
  <c r="P25" i="11" s="1"/>
  <c r="M49" i="10"/>
  <c r="M40" i="10"/>
  <c r="M25" i="10"/>
  <c r="M22" i="10"/>
  <c r="M13" i="10" s="1"/>
  <c r="M54" i="9"/>
  <c r="M45" i="9"/>
  <c r="M40" i="9"/>
  <c r="M31" i="9"/>
  <c r="M50" i="9" s="1"/>
  <c r="M57" i="9" s="1"/>
  <c r="M21" i="9"/>
  <c r="M13" i="9"/>
  <c r="M28" i="9" s="1"/>
  <c r="M38" i="10" l="1"/>
  <c r="M45" i="10" s="1"/>
  <c r="M57" i="10" s="1"/>
  <c r="M62" i="10" s="1"/>
  <c r="K49" i="10"/>
  <c r="K40" i="10"/>
  <c r="K25" i="10"/>
  <c r="K13" i="10"/>
  <c r="M53" i="10" l="1"/>
  <c r="K38" i="10"/>
  <c r="K45" i="10" s="1"/>
  <c r="K53" i="10" s="1"/>
  <c r="K57" i="10" l="1"/>
  <c r="K62" i="10" s="1"/>
  <c r="K31" i="9" l="1"/>
  <c r="K21" i="9"/>
  <c r="K13" i="9"/>
  <c r="K28" i="9" s="1"/>
  <c r="K40" i="9" l="1"/>
  <c r="K54" i="9" l="1"/>
  <c r="K45" i="9"/>
  <c r="K50" i="9" s="1"/>
  <c r="K57" i="9" l="1"/>
</calcChain>
</file>

<file path=xl/sharedStrings.xml><?xml version="1.0" encoding="utf-8"?>
<sst xmlns="http://schemas.openxmlformats.org/spreadsheetml/2006/main" count="197" uniqueCount="147">
  <si>
    <t>Total de activos</t>
  </si>
  <si>
    <t>Total de pasivos</t>
  </si>
  <si>
    <t>Otros ingresos</t>
  </si>
  <si>
    <t>Utilidad neta</t>
  </si>
  <si>
    <t>Activos</t>
  </si>
  <si>
    <t>Caja y bancos</t>
  </si>
  <si>
    <t>Inversiones accionarias</t>
  </si>
  <si>
    <t>Pasivos y Patrimonio</t>
  </si>
  <si>
    <t>Diversos</t>
  </si>
  <si>
    <t>Cuentas por pagar</t>
  </si>
  <si>
    <t>Provisiones</t>
  </si>
  <si>
    <t>Patrimonio:</t>
  </si>
  <si>
    <t>Capital social pagado</t>
  </si>
  <si>
    <t>Reservas de capital, resultados acumulados y patrimonio no ganado</t>
  </si>
  <si>
    <t>Total de pasivos y patrimonio</t>
  </si>
  <si>
    <t>Intereses sobre depósitos</t>
  </si>
  <si>
    <t>Operaciones en moneda extranjera</t>
  </si>
  <si>
    <t>Otros servicios y contingencias</t>
  </si>
  <si>
    <t>Intereses de inversiones</t>
  </si>
  <si>
    <t>Comisiones y otros ingresos de préstamos</t>
  </si>
  <si>
    <t>Intereses de préstamos</t>
  </si>
  <si>
    <t>Intereses y otros costos de depósitos</t>
  </si>
  <si>
    <t xml:space="preserve">Intereses sobre préstamos </t>
  </si>
  <si>
    <t xml:space="preserve">De funcionarios y empleados </t>
  </si>
  <si>
    <t xml:space="preserve">Generales </t>
  </si>
  <si>
    <t>Depreciaciones y amortizaciones</t>
  </si>
  <si>
    <t>Otros ingresos y gastos:</t>
  </si>
  <si>
    <t>Otros gastos</t>
  </si>
  <si>
    <t>Reservas de saneamiento</t>
  </si>
  <si>
    <t>Impuesto sobre la renta estimado</t>
  </si>
  <si>
    <t>Ingresos de operación:</t>
  </si>
  <si>
    <t>Costos de operación:</t>
  </si>
  <si>
    <t>Dividendos</t>
  </si>
  <si>
    <t>Utilidad antes de gastos</t>
  </si>
  <si>
    <t xml:space="preserve">Gastos de operación: </t>
  </si>
  <si>
    <t>(Cifras en Miles de Dólares de los Estados Unidos de América)</t>
  </si>
  <si>
    <t>Préstamos de otros bancos</t>
  </si>
  <si>
    <t>Pasivos de intermediación:</t>
  </si>
  <si>
    <t>Depósitos de clientes</t>
  </si>
  <si>
    <t>Véanse notas que acompañan a los estados financieros consolidados.</t>
  </si>
  <si>
    <t>Cartera de préstamos (neto)</t>
  </si>
  <si>
    <t>Interés minoritario</t>
  </si>
  <si>
    <t>Reportos y otras operaciones bursátiles (neto)</t>
  </si>
  <si>
    <t>Activos de intermediación:</t>
  </si>
  <si>
    <t>Reservas técnicas</t>
  </si>
  <si>
    <t>Reservas matemáticas</t>
  </si>
  <si>
    <t>Firmados por:</t>
  </si>
  <si>
    <t>Inversiones financieras (neto)</t>
  </si>
  <si>
    <t>(La Libertad, República de El Salvador)</t>
  </si>
  <si>
    <t>Reportos y operaciones bursátiles</t>
  </si>
  <si>
    <t>Otros activos:</t>
  </si>
  <si>
    <t>Otros pasivos:</t>
  </si>
  <si>
    <t xml:space="preserve">Utilidad después de impuestos </t>
  </si>
  <si>
    <t xml:space="preserve">Utilidad antes del impuesto sobre la renta </t>
  </si>
  <si>
    <t>Préstamos del Banco de Desarrollo de El Salvador</t>
  </si>
  <si>
    <t>Bienes recibidos en pago (neto)</t>
  </si>
  <si>
    <t>Diversos (neto)</t>
  </si>
  <si>
    <t>Activo fijo (neto)</t>
  </si>
  <si>
    <t>Contribución especial por ley</t>
  </si>
  <si>
    <t>KPMG, S.A.</t>
  </si>
  <si>
    <t>Auditores Externos</t>
  </si>
  <si>
    <t>Registro No. 422</t>
  </si>
  <si>
    <t>Reservas por siniestros</t>
  </si>
  <si>
    <t>Comisión por cesión y retrocesión de negocios</t>
  </si>
  <si>
    <t>INVERSIONES FINANCIERAS IMPERIA CUSCATLÁN, S.A. Y SUBSIDIARIAS</t>
  </si>
  <si>
    <t>Pérdida de operación</t>
  </si>
  <si>
    <t xml:space="preserve">   Acreedores de seguros y fianzas</t>
  </si>
  <si>
    <t xml:space="preserve">   Depósitos de primas</t>
  </si>
  <si>
    <t>Reservas de riesgo en curso y matemáticas</t>
  </si>
  <si>
    <t>Siniestros y obligaciones contractuales de seguros</t>
  </si>
  <si>
    <t>Primas de seguros netas de devoluciones y cancelaciones</t>
  </si>
  <si>
    <t>Ingresos por decremento de reservas técnicas</t>
  </si>
  <si>
    <t>Gastos por incremento de reservas técnicas</t>
  </si>
  <si>
    <t>Gastos de adquisición y conservación de primas de seguros</t>
  </si>
  <si>
    <t>Pérdida por venta de titulos valores</t>
  </si>
  <si>
    <t xml:space="preserve"> José Eduardo Montenegro Palomo    Alberto Benjamín Vides Deneke    Federico Antonio Nasser Facussé</t>
  </si>
  <si>
    <t xml:space="preserve">         Director Presidente                        Director Vicepresidente                     Primer Director </t>
  </si>
  <si>
    <t xml:space="preserve">             Segundo Director                                        Contador</t>
  </si>
  <si>
    <t>Al 31 de diciembre de 2017 y 2016</t>
  </si>
  <si>
    <t>Títulos de emisión propia</t>
  </si>
  <si>
    <t>Intereses sobre emisión de obligaciones</t>
  </si>
  <si>
    <t>Saldos al</t>
  </si>
  <si>
    <t>Nota</t>
  </si>
  <si>
    <t>Aumentos</t>
  </si>
  <si>
    <t>Disminuciones</t>
  </si>
  <si>
    <t>Patrimonio</t>
  </si>
  <si>
    <t>Reserva legal</t>
  </si>
  <si>
    <t>Utilidades distribuibles</t>
  </si>
  <si>
    <t>Patrimonio restringido</t>
  </si>
  <si>
    <t>Revalúos de activo fijo</t>
  </si>
  <si>
    <t>Recuperación de activos castigados</t>
  </si>
  <si>
    <t>Total patrimonio</t>
  </si>
  <si>
    <t xml:space="preserve"> </t>
  </si>
  <si>
    <t>Valor contable de las acciones</t>
  </si>
  <si>
    <t>El capital social de la Compañía controladora al 31 de diciembre de 2017, está representado por 163,000,000 acciones comunes y nominativas con valor de US$1.00 cada una.</t>
  </si>
  <si>
    <t>Flujos de efectivo por actividades de operación:</t>
  </si>
  <si>
    <t>Ajustes para conciliar la utilidad neta con el efectivo neto provisto por</t>
  </si>
  <si>
    <t xml:space="preserve">  actividades de operación:</t>
  </si>
  <si>
    <t xml:space="preserve">  Reservas técnicas, neto</t>
  </si>
  <si>
    <t xml:space="preserve">  Depreciaciones y amortizaciones</t>
  </si>
  <si>
    <t xml:space="preserve">  Intereses y comisiones por percibir</t>
  </si>
  <si>
    <t xml:space="preserve">  Intereses y comisiones por pagar</t>
  </si>
  <si>
    <t xml:space="preserve">  Provisión por renuncia voluntaria</t>
  </si>
  <si>
    <t xml:space="preserve">  Participación en afiliadas</t>
  </si>
  <si>
    <t xml:space="preserve">  Interés minoritario</t>
  </si>
  <si>
    <t>Cambios netos en activos y pasivos de operación:</t>
  </si>
  <si>
    <t xml:space="preserve">  Cartera de préstamos</t>
  </si>
  <si>
    <t xml:space="preserve">  Otros activos</t>
  </si>
  <si>
    <t xml:space="preserve">  Depósitos del público</t>
  </si>
  <si>
    <t xml:space="preserve">  Otros pasivos</t>
  </si>
  <si>
    <t>Efectivo neto provisto por actividades de operación</t>
  </si>
  <si>
    <t>Flujos de efectivo por actividades de inversión:</t>
  </si>
  <si>
    <t>Inversiones en instrumentos financieros</t>
  </si>
  <si>
    <t>Efectivo recibido por venta de activo fijo</t>
  </si>
  <si>
    <t>Adquisiciones de activo fijo</t>
  </si>
  <si>
    <t>Venta de activos extraordinarios</t>
  </si>
  <si>
    <t>Flujos de efectivo por actividades de financiamiento:</t>
  </si>
  <si>
    <t>Aporte de capital</t>
  </si>
  <si>
    <t>Efectivo neto provisto por actividades de financiamiento</t>
  </si>
  <si>
    <t>Efectivo al final del año</t>
  </si>
  <si>
    <t>Veánse notas que acompañan a los estados financieros consolidados.</t>
  </si>
  <si>
    <t xml:space="preserve">                                                  Lic. Marco Mendoza                                    Lic. José Francisco Flores          </t>
  </si>
  <si>
    <t xml:space="preserve">                                                  Director de Finanzas                                                  Contador                                               </t>
  </si>
  <si>
    <t>Dividendos pagados</t>
  </si>
  <si>
    <t>Efectivo al principio del año</t>
  </si>
  <si>
    <t>Efectivo neto provisto por (usado en) actividades de inversión</t>
  </si>
  <si>
    <t>Aumento neto en el efectivo</t>
  </si>
  <si>
    <t xml:space="preserve">          Ferdinando Voto Lucía                  Guillermo Antonio Orellana López</t>
  </si>
  <si>
    <t xml:space="preserve">         Ferdinando Voto Lucía                    Guillermo Antonio Orellana López</t>
  </si>
  <si>
    <t xml:space="preserve">           Ferdinando Voto Lucía                    Guillermo Antonio Orellana López</t>
  </si>
  <si>
    <t xml:space="preserve">             Segundo Director                                           Contador</t>
  </si>
  <si>
    <t>Primas por cobrar</t>
  </si>
  <si>
    <t>Deudores por seguros y fianzas</t>
  </si>
  <si>
    <t>6, 7, 10</t>
  </si>
  <si>
    <t>10, 16</t>
  </si>
  <si>
    <t>29, 30</t>
  </si>
  <si>
    <t xml:space="preserve">Préstamos (pagados) recibidos </t>
  </si>
  <si>
    <t>Proveniente de títulos de emisión propia</t>
  </si>
  <si>
    <t xml:space="preserve">  Reserva para saneamiento de activos  (neto)</t>
  </si>
  <si>
    <t>Por el año terminado el 31 de diciembre de 2017 y por el período del 1 de julio al 31 de diciembre de 2016</t>
  </si>
  <si>
    <t>Por el año terminado el 31 de diciembre de 2017 y por el período 1 de julio  al 31 de diciembre de 2016</t>
  </si>
  <si>
    <t xml:space="preserve">  (Ganancia) pérdida en venta de activos fijos y extraordinarios (neto)</t>
  </si>
  <si>
    <t>Adquisición de participaciones controladas</t>
  </si>
  <si>
    <t>Balances Generales Consolidados</t>
  </si>
  <si>
    <t>Estados de Resultados Consolidados</t>
  </si>
  <si>
    <t>Estados de Cambios en el Patrimonio Consolidados</t>
  </si>
  <si>
    <t>Estados de Flujos de Efectivo Consolidados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</si>
</sst>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(* #,##0.00_);_(* \(#,##0.00\);_(* &quot;-&quot;??_);_(@_)"/>
    <numFmt numFmtId="164" formatCode="_ * #,##0.00_ ;_ * \-#,##0.00_ ;_ * &quot;-&quot;??_ ;_ @_ "/>
    <numFmt numFmtId="165" formatCode="_ [$€-2]\ * #,##0.00_ ;_ [$€-2]\ * \-#,##0.00_ ;_ [$€-2]\ * &quot;-&quot;??_ "/>
    <numFmt numFmtId="166" formatCode="#,##0.0_);\(#,##0.0\)"/>
    <numFmt numFmtId="167" formatCode="_ * #,##0.0_ ;_ * \-#,##0.0_ ;_ * &quot;-&quot;??_ ;_ @_ "/>
    <numFmt numFmtId="168" formatCode="0.0%"/>
    <numFmt numFmtId="169" formatCode="_(&quot;¢&quot;* #,##0.00_);_(&quot;¢&quot;* \(#,##0.00\);_(&quot;¢&quot;* &quot;-&quot;??_);_(@_)"/>
    <numFmt numFmtId="170" formatCode="0.000"/>
    <numFmt numFmtId="171" formatCode="_(* #,##0.0_);_(* \(#,##0.0\);_(* &quot;-&quot;??_);_(@_)"/>
    <numFmt numFmtId="172" formatCode="dd\/mm\/yy"/>
    <numFmt numFmtId="173" formatCode="#,##0.0_);[Red]\(#,##0.0\)"/>
    <numFmt numFmtId="174" formatCode="#,##0.000_);\(#,##0.000\)"/>
    <numFmt numFmtId="175" formatCode="#,##0.0000000000_);\(#,##0.0000000000\)"/>
    <numFmt numFmtId="176" formatCode="_ * #,##0.00000_ ;_ * \-#,##0.00000_ ;_ * &quot;-&quot;??_ ;_ @_ "/>
    <numFmt numFmtId="177" formatCode="_(* #,##0.00000_);_(* \(#,##0.00000\);_(* &quot;-&quot;??_);_(@_)"/>
    <numFmt numFmtId="178" formatCode="0.0000%"/>
    <numFmt numFmtId="179" formatCode="0.000000%"/>
  </numFmts>
  <fonts count="30">
    <font>
      <sz val="10"/>
      <name val="Arial"/>
    </font>
    <font>
      <sz val="10"/>
      <name val="Arial"/>
      <family val="2"/>
    </font>
    <font>
      <sz val="10"/>
      <name val="Geneva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8"/>
      <name val="Times New Roman"/>
      <family val="1"/>
    </font>
    <font>
      <sz val="11"/>
      <color indexed="12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Univers for KPMG"/>
      <family val="2"/>
    </font>
    <font>
      <sz val="10"/>
      <name val="Univers for KPMG"/>
      <family val="2"/>
    </font>
    <font>
      <b/>
      <u/>
      <sz val="10"/>
      <name val="Univers for KPMG"/>
      <family val="2"/>
    </font>
    <font>
      <sz val="10"/>
      <color indexed="8"/>
      <name val="Univers for KPMG"/>
      <family val="2"/>
    </font>
    <font>
      <i/>
      <sz val="10"/>
      <name val="Univers for KPMG"/>
      <family val="2"/>
    </font>
    <font>
      <u/>
      <sz val="10"/>
      <name val="Univers for KPMG"/>
      <family val="2"/>
    </font>
    <font>
      <sz val="10"/>
      <name val="Univers for KPMG"/>
      <family val="2"/>
    </font>
    <font>
      <b/>
      <u/>
      <sz val="10"/>
      <name val="Arial"/>
      <family val="2"/>
    </font>
    <font>
      <sz val="11"/>
      <name val="Univers 45 Light"/>
    </font>
    <font>
      <u val="doubleAccounting"/>
      <sz val="10"/>
      <name val="Univers for KPMG"/>
      <family val="2"/>
    </font>
    <font>
      <sz val="10"/>
      <color indexed="10"/>
      <name val="Univers for KPMG"/>
      <family val="2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sz val="8"/>
      <name val="Univers for KPMG"/>
      <family val="2"/>
    </font>
    <font>
      <sz val="10"/>
      <name val="Univers for KPMG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3">
    <xf numFmtId="0" fontId="0" fillId="0" borderId="0"/>
    <xf numFmtId="0" fontId="8" fillId="0" borderId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9" fontId="1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8" applyFont="1" applyFill="1"/>
    <xf numFmtId="0" fontId="3" fillId="0" borderId="0" xfId="8" applyFont="1" applyFill="1" applyAlignment="1">
      <alignment horizontal="center"/>
    </xf>
    <xf numFmtId="0" fontId="4" fillId="0" borderId="0" xfId="8" applyFont="1" applyFill="1"/>
    <xf numFmtId="0" fontId="3" fillId="0" borderId="0" xfId="8" applyFont="1" applyFill="1" applyAlignment="1">
      <alignment horizontal="left"/>
    </xf>
    <xf numFmtId="37" fontId="3" fillId="0" borderId="0" xfId="8" applyNumberFormat="1" applyFont="1" applyFill="1"/>
    <xf numFmtId="0" fontId="3" fillId="0" borderId="0" xfId="8" applyFont="1" applyFill="1" applyBorder="1"/>
    <xf numFmtId="0" fontId="5" fillId="0" borderId="0" xfId="8" applyFont="1" applyFill="1"/>
    <xf numFmtId="166" fontId="3" fillId="0" borderId="0" xfId="8" applyNumberFormat="1" applyFont="1" applyFill="1" applyAlignment="1"/>
    <xf numFmtId="166" fontId="4" fillId="0" borderId="0" xfId="8" applyNumberFormat="1" applyFont="1" applyFill="1" applyAlignment="1"/>
    <xf numFmtId="0" fontId="3" fillId="0" borderId="0" xfId="8" applyFont="1" applyFill="1" applyBorder="1" applyAlignment="1">
      <alignment horizontal="left"/>
    </xf>
    <xf numFmtId="167" fontId="3" fillId="0" borderId="0" xfId="4" applyNumberFormat="1" applyFont="1" applyFill="1"/>
    <xf numFmtId="0" fontId="3" fillId="0" borderId="0" xfId="8" applyFont="1" applyFill="1" applyBorder="1" applyAlignment="1">
      <alignment horizontal="center"/>
    </xf>
    <xf numFmtId="0" fontId="7" fillId="0" borderId="0" xfId="8" applyFont="1" applyFill="1"/>
    <xf numFmtId="166" fontId="4" fillId="0" borderId="0" xfId="8" applyNumberFormat="1" applyFont="1" applyFill="1" applyBorder="1" applyAlignment="1"/>
    <xf numFmtId="166" fontId="3" fillId="0" borderId="0" xfId="8" applyNumberFormat="1" applyFont="1" applyFill="1" applyBorder="1" applyAlignment="1"/>
    <xf numFmtId="0" fontId="6" fillId="0" borderId="0" xfId="10" applyFont="1" applyFill="1" applyAlignment="1">
      <alignment horizontal="left"/>
    </xf>
    <xf numFmtId="0" fontId="9" fillId="0" borderId="0" xfId="10" applyFont="1" applyFill="1"/>
    <xf numFmtId="43" fontId="9" fillId="0" borderId="0" xfId="10" applyNumberFormat="1" applyFont="1" applyFill="1"/>
    <xf numFmtId="170" fontId="4" fillId="0" borderId="0" xfId="8" applyNumberFormat="1" applyFont="1" applyFill="1"/>
    <xf numFmtId="0" fontId="0" fillId="0" borderId="0" xfId="0" applyFill="1"/>
    <xf numFmtId="0" fontId="12" fillId="0" borderId="0" xfId="8" applyFont="1" applyFill="1" applyAlignment="1"/>
    <xf numFmtId="0" fontId="13" fillId="0" borderId="0" xfId="8" applyFont="1" applyFill="1"/>
    <xf numFmtId="0" fontId="13" fillId="0" borderId="0" xfId="8" applyFont="1" applyFill="1" applyAlignment="1">
      <alignment horizontal="center"/>
    </xf>
    <xf numFmtId="167" fontId="13" fillId="0" borderId="0" xfId="4" applyNumberFormat="1" applyFont="1" applyFill="1"/>
    <xf numFmtId="0" fontId="13" fillId="0" borderId="0" xfId="8" quotePrefix="1" applyFont="1" applyFill="1" applyAlignment="1"/>
    <xf numFmtId="0" fontId="13" fillId="0" borderId="0" xfId="8" applyFont="1" applyFill="1" applyAlignment="1">
      <alignment horizontal="left"/>
    </xf>
    <xf numFmtId="0" fontId="13" fillId="0" borderId="0" xfId="8" applyFont="1" applyFill="1" applyAlignment="1"/>
    <xf numFmtId="0" fontId="12" fillId="0" borderId="0" xfId="8" applyFont="1" applyFill="1" applyAlignment="1">
      <alignment horizontal="center"/>
    </xf>
    <xf numFmtId="0" fontId="12" fillId="0" borderId="0" xfId="8" applyFont="1" applyFill="1"/>
    <xf numFmtId="0" fontId="13" fillId="0" borderId="3" xfId="8" applyFont="1" applyFill="1" applyBorder="1"/>
    <xf numFmtId="0" fontId="13" fillId="0" borderId="3" xfId="8" applyFont="1" applyFill="1" applyBorder="1" applyAlignment="1">
      <alignment horizontal="center"/>
    </xf>
    <xf numFmtId="167" fontId="13" fillId="0" borderId="3" xfId="4" applyNumberFormat="1" applyFont="1" applyFill="1" applyBorder="1"/>
    <xf numFmtId="0" fontId="13" fillId="0" borderId="0" xfId="8" applyFont="1" applyFill="1" applyBorder="1"/>
    <xf numFmtId="0" fontId="13" fillId="0" borderId="0" xfId="8" applyFont="1" applyFill="1" applyBorder="1" applyAlignment="1">
      <alignment horizontal="center"/>
    </xf>
    <xf numFmtId="167" fontId="13" fillId="0" borderId="0" xfId="4" applyNumberFormat="1" applyFont="1" applyFill="1" applyBorder="1"/>
    <xf numFmtId="0" fontId="14" fillId="0" borderId="0" xfId="8" applyFont="1" applyFill="1" applyAlignment="1">
      <alignment horizontal="center"/>
    </xf>
    <xf numFmtId="0" fontId="14" fillId="0" borderId="0" xfId="8" applyFont="1" applyFill="1" applyBorder="1" applyAlignment="1">
      <alignment horizontal="center"/>
    </xf>
    <xf numFmtId="0" fontId="14" fillId="0" borderId="0" xfId="8" applyFont="1" applyFill="1"/>
    <xf numFmtId="166" fontId="13" fillId="0" borderId="2" xfId="4" applyNumberFormat="1" applyFont="1" applyBorder="1"/>
    <xf numFmtId="166" fontId="13" fillId="0" borderId="0" xfId="8" applyNumberFormat="1" applyFont="1" applyFill="1" applyBorder="1"/>
    <xf numFmtId="166" fontId="13" fillId="0" borderId="0" xfId="4" applyNumberFormat="1" applyFont="1" applyFill="1"/>
    <xf numFmtId="166" fontId="13" fillId="0" borderId="2" xfId="4" applyNumberFormat="1" applyFont="1" applyFill="1" applyBorder="1"/>
    <xf numFmtId="166" fontId="13" fillId="0" borderId="0" xfId="8" applyNumberFormat="1" applyFont="1" applyFill="1"/>
    <xf numFmtId="166" fontId="13" fillId="0" borderId="1" xfId="4" applyNumberFormat="1" applyFont="1" applyFill="1" applyBorder="1"/>
    <xf numFmtId="166" fontId="13" fillId="0" borderId="0" xfId="4" applyNumberFormat="1" applyFont="1" applyFill="1" applyBorder="1"/>
    <xf numFmtId="166" fontId="13" fillId="0" borderId="0" xfId="6" applyNumberFormat="1" applyFont="1" applyFill="1" applyAlignment="1">
      <alignment horizontal="right"/>
    </xf>
    <xf numFmtId="49" fontId="15" fillId="0" borderId="0" xfId="8" applyNumberFormat="1" applyFont="1" applyFill="1" applyAlignment="1">
      <alignment horizontal="center"/>
    </xf>
    <xf numFmtId="37" fontId="13" fillId="0" borderId="0" xfId="8" applyNumberFormat="1" applyFont="1" applyFill="1"/>
    <xf numFmtId="0" fontId="16" fillId="0" borderId="0" xfId="8" applyFont="1" applyFill="1"/>
    <xf numFmtId="166" fontId="13" fillId="0" borderId="0" xfId="4" applyNumberFormat="1" applyFont="1" applyFill="1" applyBorder="1" applyAlignment="1"/>
    <xf numFmtId="0" fontId="12" fillId="0" borderId="0" xfId="11" applyFont="1" applyFill="1" applyAlignment="1">
      <alignment horizontal="left"/>
    </xf>
    <xf numFmtId="0" fontId="13" fillId="0" borderId="0" xfId="11" applyFont="1" applyAlignment="1">
      <alignment horizontal="left"/>
    </xf>
    <xf numFmtId="0" fontId="13" fillId="0" borderId="3" xfId="8" applyFont="1" applyFill="1" applyBorder="1" applyAlignment="1">
      <alignment horizontal="left"/>
    </xf>
    <xf numFmtId="0" fontId="17" fillId="0" borderId="0" xfId="8" applyFont="1" applyFill="1" applyAlignment="1">
      <alignment horizontal="center"/>
    </xf>
    <xf numFmtId="0" fontId="13" fillId="0" borderId="0" xfId="11" applyFont="1"/>
    <xf numFmtId="0" fontId="12" fillId="0" borderId="0" xfId="11" applyFont="1" applyBorder="1"/>
    <xf numFmtId="0" fontId="12" fillId="0" borderId="0" xfId="8" applyFont="1" applyFill="1" applyBorder="1"/>
    <xf numFmtId="166" fontId="13" fillId="0" borderId="2" xfId="4" applyNumberFormat="1" applyFont="1" applyFill="1" applyBorder="1" applyAlignment="1">
      <alignment horizontal="right"/>
    </xf>
    <xf numFmtId="166" fontId="13" fillId="0" borderId="0" xfId="4" applyNumberFormat="1" applyFont="1" applyFill="1" applyBorder="1" applyAlignment="1">
      <alignment horizontal="right"/>
    </xf>
    <xf numFmtId="37" fontId="13" fillId="0" borderId="0" xfId="8" applyNumberFormat="1" applyFont="1" applyFill="1" applyBorder="1"/>
    <xf numFmtId="37" fontId="13" fillId="0" borderId="0" xfId="8" applyNumberFormat="1" applyFont="1" applyFill="1" applyBorder="1" applyAlignment="1">
      <alignment horizontal="center"/>
    </xf>
    <xf numFmtId="37" fontId="12" fillId="0" borderId="0" xfId="8" applyNumberFormat="1" applyFont="1" applyFill="1" applyBorder="1"/>
    <xf numFmtId="0" fontId="13" fillId="0" borderId="0" xfId="11" applyFont="1" applyBorder="1"/>
    <xf numFmtId="0" fontId="13" fillId="0" borderId="0" xfId="11" applyFont="1" applyFill="1" applyBorder="1"/>
    <xf numFmtId="0" fontId="14" fillId="0" borderId="0" xfId="11" applyFont="1" applyBorder="1"/>
    <xf numFmtId="0" fontId="12" fillId="0" borderId="0" xfId="11" applyFont="1" applyAlignment="1">
      <alignment horizontal="left"/>
    </xf>
    <xf numFmtId="37" fontId="12" fillId="0" borderId="0" xfId="8" applyNumberFormat="1" applyFont="1" applyFill="1" applyBorder="1" applyAlignment="1">
      <alignment horizontal="left"/>
    </xf>
    <xf numFmtId="166" fontId="13" fillId="0" borderId="0" xfId="8" applyNumberFormat="1" applyFont="1" applyFill="1" applyAlignment="1"/>
    <xf numFmtId="166" fontId="13" fillId="0" borderId="2" xfId="4" applyNumberFormat="1" applyFont="1" applyFill="1" applyBorder="1" applyAlignment="1"/>
    <xf numFmtId="0" fontId="12" fillId="0" borderId="0" xfId="11" applyFont="1"/>
    <xf numFmtId="37" fontId="12" fillId="0" borderId="0" xfId="8" applyNumberFormat="1" applyFont="1" applyFill="1"/>
    <xf numFmtId="0" fontId="12" fillId="0" borderId="0" xfId="11" applyFont="1" applyFill="1" applyBorder="1" applyAlignment="1"/>
    <xf numFmtId="0" fontId="12" fillId="0" borderId="0" xfId="11" applyFont="1" applyFill="1" applyBorder="1"/>
    <xf numFmtId="0" fontId="12" fillId="0" borderId="0" xfId="11" applyFont="1" applyFill="1" applyAlignment="1"/>
    <xf numFmtId="0" fontId="13" fillId="0" borderId="0" xfId="11" applyFont="1" applyFill="1" applyAlignment="1">
      <alignment horizontal="left"/>
    </xf>
    <xf numFmtId="0" fontId="13" fillId="0" borderId="0" xfId="11" applyFont="1" applyFill="1" applyAlignment="1"/>
    <xf numFmtId="166" fontId="13" fillId="0" borderId="1" xfId="4" applyNumberFormat="1" applyFont="1" applyFill="1" applyBorder="1" applyAlignment="1"/>
    <xf numFmtId="0" fontId="12" fillId="0" borderId="0" xfId="11" applyFont="1" applyAlignment="1"/>
    <xf numFmtId="37" fontId="13" fillId="0" borderId="0" xfId="8" applyNumberFormat="1" applyFont="1" applyFill="1" applyAlignment="1">
      <alignment horizontal="center"/>
    </xf>
    <xf numFmtId="167" fontId="13" fillId="0" borderId="0" xfId="4" applyNumberFormat="1" applyFont="1" applyFill="1" applyBorder="1" applyAlignment="1"/>
    <xf numFmtId="0" fontId="16" fillId="0" borderId="0" xfId="8" applyFont="1" applyFill="1" applyAlignment="1">
      <alignment horizontal="center"/>
    </xf>
    <xf numFmtId="0" fontId="18" fillId="0" borderId="0" xfId="8" applyFont="1" applyFill="1"/>
    <xf numFmtId="168" fontId="13" fillId="0" borderId="0" xfId="9" applyNumberFormat="1" applyFont="1" applyFill="1"/>
    <xf numFmtId="0" fontId="13" fillId="0" borderId="0" xfId="8" applyFont="1" applyFill="1" applyAlignment="1">
      <alignment horizontal="left"/>
    </xf>
    <xf numFmtId="0" fontId="12" fillId="0" borderId="0" xfId="8" applyFont="1" applyFill="1" applyAlignment="1">
      <alignment horizontal="left"/>
    </xf>
    <xf numFmtId="0" fontId="13" fillId="0" borderId="0" xfId="8" applyFont="1" applyFill="1" applyAlignment="1">
      <alignment horizontal="left"/>
    </xf>
    <xf numFmtId="0" fontId="12" fillId="0" borderId="0" xfId="8" applyFont="1" applyFill="1" applyAlignment="1">
      <alignment horizontal="left"/>
    </xf>
    <xf numFmtId="0" fontId="13" fillId="0" borderId="0" xfId="8" applyFont="1" applyFill="1" applyAlignment="1">
      <alignment horizontal="left"/>
    </xf>
    <xf numFmtId="0" fontId="13" fillId="0" borderId="0" xfId="0" applyFont="1" applyFill="1"/>
    <xf numFmtId="0" fontId="13" fillId="0" borderId="0" xfId="8" applyFont="1" applyFill="1" applyAlignment="1">
      <alignment horizontal="left"/>
    </xf>
    <xf numFmtId="0" fontId="19" fillId="0" borderId="0" xfId="0" applyFont="1"/>
    <xf numFmtId="0" fontId="13" fillId="0" borderId="0" xfId="8" applyFont="1" applyFill="1" applyAlignment="1">
      <alignment horizontal="left"/>
    </xf>
    <xf numFmtId="0" fontId="20" fillId="0" borderId="0" xfId="8" applyFont="1" applyFill="1" applyBorder="1"/>
    <xf numFmtId="0" fontId="20" fillId="0" borderId="0" xfId="8" applyFont="1" applyFill="1"/>
    <xf numFmtId="166" fontId="13" fillId="0" borderId="0" xfId="6" applyNumberFormat="1" applyFont="1" applyFill="1" applyBorder="1" applyAlignment="1">
      <alignment horizontal="right"/>
    </xf>
    <xf numFmtId="171" fontId="13" fillId="0" borderId="0" xfId="6" applyNumberFormat="1" applyFont="1" applyFill="1" applyBorder="1"/>
    <xf numFmtId="166" fontId="21" fillId="0" borderId="0" xfId="6" applyNumberFormat="1" applyFont="1" applyFill="1" applyBorder="1" applyAlignment="1">
      <alignment horizontal="right" vertical="center"/>
    </xf>
    <xf numFmtId="166" fontId="13" fillId="0" borderId="0" xfId="6" applyNumberFormat="1" applyFont="1" applyFill="1" applyBorder="1" applyAlignment="1">
      <alignment horizontal="right" vertical="center"/>
    </xf>
    <xf numFmtId="171" fontId="21" fillId="0" borderId="0" xfId="6" applyNumberFormat="1" applyFont="1" applyFill="1" applyBorder="1" applyAlignment="1">
      <alignment vertical="center"/>
    </xf>
    <xf numFmtId="0" fontId="22" fillId="0" borderId="0" xfId="8" applyFont="1" applyFill="1" applyAlignment="1"/>
    <xf numFmtId="0" fontId="13" fillId="0" borderId="0" xfId="11" applyFont="1" applyAlignment="1">
      <alignment horizontal="center"/>
    </xf>
    <xf numFmtId="0" fontId="12" fillId="0" borderId="0" xfId="11" applyFont="1" applyAlignment="1">
      <alignment horizontal="center"/>
    </xf>
    <xf numFmtId="0" fontId="12" fillId="0" borderId="0" xfId="11" applyFont="1" applyBorder="1" applyAlignment="1">
      <alignment horizontal="center"/>
    </xf>
    <xf numFmtId="0" fontId="14" fillId="0" borderId="0" xfId="11" applyFont="1" applyAlignment="1">
      <alignment horizontal="center"/>
    </xf>
    <xf numFmtId="172" fontId="14" fillId="0" borderId="0" xfId="11" applyNumberFormat="1" applyFont="1" applyAlignment="1">
      <alignment horizontal="center"/>
    </xf>
    <xf numFmtId="14" fontId="14" fillId="0" borderId="0" xfId="11" applyNumberFormat="1" applyFont="1" applyBorder="1" applyAlignment="1">
      <alignment horizontal="center"/>
    </xf>
    <xf numFmtId="39" fontId="13" fillId="0" borderId="0" xfId="6" applyNumberFormat="1" applyFont="1" applyFill="1" applyBorder="1" applyAlignment="1">
      <alignment horizontal="right"/>
    </xf>
    <xf numFmtId="0" fontId="13" fillId="0" borderId="0" xfId="11" applyFont="1" applyFill="1"/>
    <xf numFmtId="0" fontId="13" fillId="0" borderId="0" xfId="11" applyFont="1" applyFill="1" applyAlignment="1">
      <alignment horizontal="center"/>
    </xf>
    <xf numFmtId="171" fontId="13" fillId="0" borderId="0" xfId="6" applyNumberFormat="1" applyFont="1" applyFill="1"/>
    <xf numFmtId="166" fontId="13" fillId="0" borderId="2" xfId="6" applyNumberFormat="1" applyFont="1" applyFill="1" applyBorder="1" applyAlignment="1">
      <alignment horizontal="right"/>
    </xf>
    <xf numFmtId="166" fontId="13" fillId="0" borderId="4" xfId="6" applyNumberFormat="1" applyFont="1" applyFill="1" applyBorder="1" applyAlignment="1">
      <alignment horizontal="right"/>
    </xf>
    <xf numFmtId="166" fontId="21" fillId="0" borderId="0" xfId="6" applyNumberFormat="1" applyFont="1" applyFill="1" applyBorder="1" applyAlignment="1">
      <alignment horizontal="right"/>
    </xf>
    <xf numFmtId="171" fontId="21" fillId="0" borderId="0" xfId="6" applyNumberFormat="1" applyFont="1" applyFill="1" applyBorder="1" applyAlignment="1"/>
    <xf numFmtId="166" fontId="13" fillId="0" borderId="1" xfId="6" applyNumberFormat="1" applyFont="1" applyFill="1" applyBorder="1" applyAlignment="1">
      <alignment horizontal="right"/>
    </xf>
    <xf numFmtId="166" fontId="13" fillId="0" borderId="0" xfId="11" applyNumberFormat="1" applyFont="1" applyFill="1" applyAlignment="1">
      <alignment horizontal="right"/>
    </xf>
    <xf numFmtId="39" fontId="13" fillId="0" borderId="5" xfId="6" applyNumberFormat="1" applyFont="1" applyFill="1" applyBorder="1" applyAlignment="1">
      <alignment horizontal="right"/>
    </xf>
    <xf numFmtId="3" fontId="13" fillId="0" borderId="0" xfId="11" applyNumberFormat="1" applyFont="1" applyFill="1"/>
    <xf numFmtId="0" fontId="3" fillId="0" borderId="0" xfId="10" applyFont="1" applyFill="1" applyAlignment="1"/>
    <xf numFmtId="0" fontId="23" fillId="0" borderId="0" xfId="10" applyFont="1" applyFill="1"/>
    <xf numFmtId="0" fontId="24" fillId="0" borderId="0" xfId="10" applyFont="1" applyFill="1"/>
    <xf numFmtId="43" fontId="23" fillId="0" borderId="0" xfId="10" applyNumberFormat="1" applyFont="1" applyFill="1"/>
    <xf numFmtId="0" fontId="23" fillId="0" borderId="0" xfId="10" applyFont="1" applyFill="1" applyBorder="1"/>
    <xf numFmtId="0" fontId="20" fillId="0" borderId="0" xfId="8" applyFont="1" applyFill="1" applyAlignment="1">
      <alignment horizontal="center"/>
    </xf>
    <xf numFmtId="0" fontId="13" fillId="0" borderId="0" xfId="8" applyFont="1" applyFill="1" applyBorder="1" applyAlignment="1">
      <alignment horizontal="right"/>
    </xf>
    <xf numFmtId="173" fontId="13" fillId="0" borderId="0" xfId="11" applyNumberFormat="1" applyFont="1" applyFill="1" applyBorder="1" applyAlignment="1" applyProtection="1">
      <alignment horizontal="left"/>
    </xf>
    <xf numFmtId="166" fontId="13" fillId="0" borderId="0" xfId="11" applyNumberFormat="1" applyFont="1" applyFill="1" applyBorder="1" applyAlignment="1" applyProtection="1">
      <alignment horizontal="left"/>
    </xf>
    <xf numFmtId="173" fontId="13" fillId="0" borderId="0" xfId="11" applyNumberFormat="1" applyFont="1" applyFill="1" applyBorder="1" applyAlignment="1" applyProtection="1">
      <alignment horizontal="left" indent="1"/>
    </xf>
    <xf numFmtId="166" fontId="13" fillId="0" borderId="0" xfId="11" applyNumberFormat="1" applyFont="1" applyFill="1" applyBorder="1" applyAlignment="1" applyProtection="1">
      <alignment horizontal="right"/>
    </xf>
    <xf numFmtId="174" fontId="20" fillId="0" borderId="0" xfId="8" applyNumberFormat="1" applyFont="1" applyFill="1" applyBorder="1"/>
    <xf numFmtId="166" fontId="20" fillId="0" borderId="0" xfId="8" applyNumberFormat="1" applyFont="1" applyFill="1"/>
    <xf numFmtId="166" fontId="13" fillId="0" borderId="2" xfId="11" applyNumberFormat="1" applyFont="1" applyFill="1" applyBorder="1" applyAlignment="1" applyProtection="1">
      <alignment horizontal="right"/>
    </xf>
    <xf numFmtId="173" fontId="12" fillId="0" borderId="0" xfId="11" applyNumberFormat="1" applyFont="1" applyFill="1" applyBorder="1" applyAlignment="1" applyProtection="1">
      <alignment horizontal="left"/>
    </xf>
    <xf numFmtId="173" fontId="13" fillId="2" borderId="0" xfId="11" applyNumberFormat="1" applyFont="1" applyFill="1" applyBorder="1" applyAlignment="1" applyProtection="1">
      <alignment horizontal="left" indent="1"/>
    </xf>
    <xf numFmtId="166" fontId="13" fillId="2" borderId="0" xfId="11" applyNumberFormat="1" applyFont="1" applyFill="1" applyBorder="1" applyAlignment="1" applyProtection="1">
      <alignment horizontal="left"/>
    </xf>
    <xf numFmtId="173" fontId="12" fillId="2" borderId="0" xfId="11" applyNumberFormat="1" applyFont="1" applyFill="1" applyBorder="1" applyAlignment="1" applyProtection="1">
      <alignment horizontal="left"/>
    </xf>
    <xf numFmtId="164" fontId="13" fillId="0" borderId="0" xfId="4" applyFont="1" applyFill="1" applyBorder="1"/>
    <xf numFmtId="175" fontId="20" fillId="0" borderId="0" xfId="8" applyNumberFormat="1" applyFont="1" applyFill="1"/>
    <xf numFmtId="175" fontId="13" fillId="0" borderId="0" xfId="8" applyNumberFormat="1" applyFont="1" applyFill="1" applyAlignment="1">
      <alignment horizontal="left"/>
    </xf>
    <xf numFmtId="0" fontId="20" fillId="0" borderId="0" xfId="8" applyFont="1" applyFill="1" applyAlignment="1"/>
    <xf numFmtId="0" fontId="13" fillId="0" borderId="0" xfId="8" applyFont="1" applyFill="1" applyBorder="1" applyAlignment="1">
      <alignment horizontal="left"/>
    </xf>
    <xf numFmtId="0" fontId="13" fillId="0" borderId="0" xfId="10" applyFont="1" applyFill="1"/>
    <xf numFmtId="0" fontId="3" fillId="0" borderId="0" xfId="11" applyFont="1"/>
    <xf numFmtId="0" fontId="3" fillId="0" borderId="0" xfId="11" applyFont="1" applyBorder="1"/>
    <xf numFmtId="0" fontId="25" fillId="0" borderId="0" xfId="11" applyFont="1"/>
    <xf numFmtId="43" fontId="1" fillId="0" borderId="0" xfId="11" applyNumberFormat="1" applyFont="1"/>
    <xf numFmtId="0" fontId="1" fillId="0" borderId="0" xfId="11" applyFont="1"/>
    <xf numFmtId="0" fontId="26" fillId="0" borderId="0" xfId="10" applyFont="1" applyFill="1" applyAlignment="1"/>
    <xf numFmtId="0" fontId="26" fillId="0" borderId="0" xfId="10" applyFont="1" applyFill="1"/>
    <xf numFmtId="0" fontId="26" fillId="0" borderId="0" xfId="10" applyFont="1" applyFill="1" applyBorder="1"/>
    <xf numFmtId="0" fontId="27" fillId="0" borderId="0" xfId="10" applyFont="1" applyFill="1"/>
    <xf numFmtId="43" fontId="26" fillId="0" borderId="0" xfId="10" applyNumberFormat="1" applyFont="1" applyFill="1"/>
    <xf numFmtId="0" fontId="26" fillId="0" borderId="0" xfId="10" applyFont="1" applyFill="1" applyAlignment="1">
      <alignment horizontal="left"/>
    </xf>
    <xf numFmtId="0" fontId="6" fillId="0" borderId="0" xfId="10" applyFont="1" applyFill="1" applyAlignment="1"/>
    <xf numFmtId="0" fontId="9" fillId="0" borderId="0" xfId="10" applyFont="1" applyFill="1" applyBorder="1"/>
    <xf numFmtId="0" fontId="9" fillId="0" borderId="0" xfId="10" applyFont="1" applyFill="1" applyAlignment="1"/>
    <xf numFmtId="0" fontId="9" fillId="0" borderId="0" xfId="10" applyFont="1" applyFill="1" applyAlignment="1">
      <alignment horizontal="left"/>
    </xf>
    <xf numFmtId="168" fontId="12" fillId="0" borderId="0" xfId="9" applyNumberFormat="1" applyFont="1" applyFill="1"/>
    <xf numFmtId="176" fontId="13" fillId="0" borderId="0" xfId="4" applyNumberFormat="1" applyFont="1" applyFill="1" applyBorder="1"/>
    <xf numFmtId="164" fontId="13" fillId="0" borderId="0" xfId="4" quotePrefix="1" applyFont="1" applyFill="1" applyBorder="1"/>
    <xf numFmtId="177" fontId="13" fillId="0" borderId="0" xfId="6" applyNumberFormat="1" applyFont="1" applyFill="1" applyBorder="1"/>
    <xf numFmtId="179" fontId="13" fillId="0" borderId="0" xfId="9" applyNumberFormat="1" applyFont="1" applyFill="1" applyBorder="1"/>
    <xf numFmtId="179" fontId="1" fillId="0" borderId="0" xfId="9" applyNumberFormat="1" applyFont="1" applyFill="1" applyAlignment="1">
      <alignment horizontal="center"/>
    </xf>
    <xf numFmtId="178" fontId="1" fillId="0" borderId="0" xfId="9" applyNumberFormat="1" applyFont="1" applyFill="1" applyAlignment="1">
      <alignment horizontal="center"/>
    </xf>
    <xf numFmtId="167" fontId="20" fillId="0" borderId="0" xfId="4" applyNumberFormat="1" applyFont="1" applyFill="1" applyBorder="1"/>
    <xf numFmtId="167" fontId="28" fillId="0" borderId="0" xfId="4" applyNumberFormat="1" applyFont="1" applyFill="1" applyBorder="1"/>
    <xf numFmtId="167" fontId="28" fillId="0" borderId="0" xfId="4" applyNumberFormat="1" applyFont="1" applyFill="1" applyBorder="1" applyAlignment="1">
      <alignment horizontal="center"/>
    </xf>
    <xf numFmtId="166" fontId="13" fillId="0" borderId="5" xfId="11" applyNumberFormat="1" applyFont="1" applyFill="1" applyBorder="1" applyAlignment="1" applyProtection="1">
      <alignment horizontal="right"/>
    </xf>
    <xf numFmtId="173" fontId="29" fillId="2" borderId="0" xfId="11" applyNumberFormat="1" applyFont="1" applyFill="1" applyBorder="1" applyAlignment="1" applyProtection="1">
      <alignment horizontal="left"/>
    </xf>
    <xf numFmtId="166" fontId="13" fillId="3" borderId="0" xfId="11" applyNumberFormat="1" applyFont="1" applyFill="1" applyBorder="1" applyAlignment="1" applyProtection="1">
      <alignment horizontal="right"/>
    </xf>
    <xf numFmtId="166" fontId="13" fillId="3" borderId="2" xfId="11" applyNumberFormat="1" applyFont="1" applyFill="1" applyBorder="1" applyAlignment="1" applyProtection="1">
      <alignment horizontal="right"/>
    </xf>
    <xf numFmtId="0" fontId="13" fillId="0" borderId="0" xfId="8" applyFont="1" applyFill="1" applyAlignment="1">
      <alignment horizontal="left" indent="1"/>
    </xf>
    <xf numFmtId="166" fontId="13" fillId="0" borderId="4" xfId="11" applyNumberFormat="1" applyFont="1" applyFill="1" applyBorder="1" applyAlignment="1" applyProtection="1">
      <alignment horizontal="right"/>
    </xf>
    <xf numFmtId="3" fontId="13" fillId="0" borderId="0" xfId="11" applyNumberFormat="1" applyFont="1" applyFill="1" applyAlignment="1">
      <alignment horizontal="justify" wrapText="1"/>
    </xf>
    <xf numFmtId="0" fontId="13" fillId="0" borderId="6" xfId="8" applyFont="1" applyFill="1" applyBorder="1" applyAlignment="1">
      <alignment horizontal="center" vertical="top"/>
    </xf>
  </cellXfs>
  <cellStyles count="13">
    <cellStyle name="=C:\WINNT\SYSTEM32\COMMAND.COM" xfId="1"/>
    <cellStyle name="=C:\WINNT\SYSTEM32\COMMAND.COM 2" xfId="11"/>
    <cellStyle name="Comma" xfId="4" builtinId="3"/>
    <cellStyle name="Comma 2" xfId="2"/>
    <cellStyle name="Euro" xfId="3"/>
    <cellStyle name="Millares_Bal, Utl, Fluj y anex" xfId="5"/>
    <cellStyle name="Millares_Estados Financ Pub Bco.Consol.2005-04" xfId="6"/>
    <cellStyle name="Moneda_BANCO Y CONSOLIDADO dic1999" xfId="12"/>
    <cellStyle name="Normal" xfId="0" builtinId="0"/>
    <cellStyle name="Normal 2" xfId="7"/>
    <cellStyle name="Normal 3" xfId="10"/>
    <cellStyle name="Normal_Bal, Utl, Fluj y anex" xfId="8"/>
    <cellStyle name="Percent" xfId="9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6"/>
  <sheetViews>
    <sheetView showGridLines="0" zoomScaleNormal="100" workbookViewId="0">
      <selection activeCell="A4" sqref="A4"/>
    </sheetView>
  </sheetViews>
  <sheetFormatPr defaultColWidth="10.7109375" defaultRowHeight="14.1" customHeight="1"/>
  <cols>
    <col min="1" max="1" width="1.42578125" style="1" customWidth="1"/>
    <col min="2" max="3" width="1" style="1" customWidth="1"/>
    <col min="4" max="4" width="1.7109375" style="1" customWidth="1"/>
    <col min="5" max="5" width="1.42578125" style="1" customWidth="1"/>
    <col min="6" max="6" width="1.7109375" style="1" customWidth="1"/>
    <col min="7" max="7" width="1.42578125" style="1" customWidth="1"/>
    <col min="8" max="8" width="53.5703125" style="1" customWidth="1"/>
    <col min="9" max="9" width="4.7109375" style="1" customWidth="1"/>
    <col min="10" max="10" width="3" style="2" customWidth="1"/>
    <col min="11" max="11" width="12.85546875" style="11" customWidth="1"/>
    <col min="12" max="12" width="3.85546875" style="1" customWidth="1"/>
    <col min="13" max="13" width="13" style="11" customWidth="1"/>
    <col min="14" max="256" width="10.7109375" style="1"/>
    <col min="257" max="257" width="1.42578125" style="1" customWidth="1"/>
    <col min="258" max="259" width="1" style="1" customWidth="1"/>
    <col min="260" max="260" width="1.7109375" style="1" customWidth="1"/>
    <col min="261" max="261" width="1.42578125" style="1" customWidth="1"/>
    <col min="262" max="262" width="1.7109375" style="1" customWidth="1"/>
    <col min="263" max="263" width="1.42578125" style="1" customWidth="1"/>
    <col min="264" max="264" width="50.7109375" style="1" customWidth="1"/>
    <col min="265" max="265" width="9.140625" style="1" customWidth="1"/>
    <col min="266" max="266" width="13.7109375" style="1" customWidth="1"/>
    <col min="267" max="267" width="2.7109375" style="1" customWidth="1"/>
    <col min="268" max="268" width="14" style="1" customWidth="1"/>
    <col min="269" max="269" width="15.42578125" style="1" bestFit="1" customWidth="1"/>
    <col min="270" max="512" width="10.7109375" style="1"/>
    <col min="513" max="513" width="1.42578125" style="1" customWidth="1"/>
    <col min="514" max="515" width="1" style="1" customWidth="1"/>
    <col min="516" max="516" width="1.7109375" style="1" customWidth="1"/>
    <col min="517" max="517" width="1.42578125" style="1" customWidth="1"/>
    <col min="518" max="518" width="1.7109375" style="1" customWidth="1"/>
    <col min="519" max="519" width="1.42578125" style="1" customWidth="1"/>
    <col min="520" max="520" width="50.7109375" style="1" customWidth="1"/>
    <col min="521" max="521" width="9.140625" style="1" customWidth="1"/>
    <col min="522" max="522" width="13.7109375" style="1" customWidth="1"/>
    <col min="523" max="523" width="2.7109375" style="1" customWidth="1"/>
    <col min="524" max="524" width="14" style="1" customWidth="1"/>
    <col min="525" max="525" width="15.42578125" style="1" bestFit="1" customWidth="1"/>
    <col min="526" max="768" width="10.7109375" style="1"/>
    <col min="769" max="769" width="1.42578125" style="1" customWidth="1"/>
    <col min="770" max="771" width="1" style="1" customWidth="1"/>
    <col min="772" max="772" width="1.7109375" style="1" customWidth="1"/>
    <col min="773" max="773" width="1.42578125" style="1" customWidth="1"/>
    <col min="774" max="774" width="1.7109375" style="1" customWidth="1"/>
    <col min="775" max="775" width="1.42578125" style="1" customWidth="1"/>
    <col min="776" max="776" width="50.7109375" style="1" customWidth="1"/>
    <col min="777" max="777" width="9.140625" style="1" customWidth="1"/>
    <col min="778" max="778" width="13.7109375" style="1" customWidth="1"/>
    <col min="779" max="779" width="2.7109375" style="1" customWidth="1"/>
    <col min="780" max="780" width="14" style="1" customWidth="1"/>
    <col min="781" max="781" width="15.42578125" style="1" bestFit="1" customWidth="1"/>
    <col min="782" max="1024" width="10.7109375" style="1"/>
    <col min="1025" max="1025" width="1.42578125" style="1" customWidth="1"/>
    <col min="1026" max="1027" width="1" style="1" customWidth="1"/>
    <col min="1028" max="1028" width="1.7109375" style="1" customWidth="1"/>
    <col min="1029" max="1029" width="1.42578125" style="1" customWidth="1"/>
    <col min="1030" max="1030" width="1.7109375" style="1" customWidth="1"/>
    <col min="1031" max="1031" width="1.42578125" style="1" customWidth="1"/>
    <col min="1032" max="1032" width="50.7109375" style="1" customWidth="1"/>
    <col min="1033" max="1033" width="9.140625" style="1" customWidth="1"/>
    <col min="1034" max="1034" width="13.7109375" style="1" customWidth="1"/>
    <col min="1035" max="1035" width="2.7109375" style="1" customWidth="1"/>
    <col min="1036" max="1036" width="14" style="1" customWidth="1"/>
    <col min="1037" max="1037" width="15.42578125" style="1" bestFit="1" customWidth="1"/>
    <col min="1038" max="1280" width="10.7109375" style="1"/>
    <col min="1281" max="1281" width="1.42578125" style="1" customWidth="1"/>
    <col min="1282" max="1283" width="1" style="1" customWidth="1"/>
    <col min="1284" max="1284" width="1.7109375" style="1" customWidth="1"/>
    <col min="1285" max="1285" width="1.42578125" style="1" customWidth="1"/>
    <col min="1286" max="1286" width="1.7109375" style="1" customWidth="1"/>
    <col min="1287" max="1287" width="1.42578125" style="1" customWidth="1"/>
    <col min="1288" max="1288" width="50.7109375" style="1" customWidth="1"/>
    <col min="1289" max="1289" width="9.140625" style="1" customWidth="1"/>
    <col min="1290" max="1290" width="13.7109375" style="1" customWidth="1"/>
    <col min="1291" max="1291" width="2.7109375" style="1" customWidth="1"/>
    <col min="1292" max="1292" width="14" style="1" customWidth="1"/>
    <col min="1293" max="1293" width="15.42578125" style="1" bestFit="1" customWidth="1"/>
    <col min="1294" max="1536" width="10.7109375" style="1"/>
    <col min="1537" max="1537" width="1.42578125" style="1" customWidth="1"/>
    <col min="1538" max="1539" width="1" style="1" customWidth="1"/>
    <col min="1540" max="1540" width="1.7109375" style="1" customWidth="1"/>
    <col min="1541" max="1541" width="1.42578125" style="1" customWidth="1"/>
    <col min="1542" max="1542" width="1.7109375" style="1" customWidth="1"/>
    <col min="1543" max="1543" width="1.42578125" style="1" customWidth="1"/>
    <col min="1544" max="1544" width="50.7109375" style="1" customWidth="1"/>
    <col min="1545" max="1545" width="9.140625" style="1" customWidth="1"/>
    <col min="1546" max="1546" width="13.7109375" style="1" customWidth="1"/>
    <col min="1547" max="1547" width="2.7109375" style="1" customWidth="1"/>
    <col min="1548" max="1548" width="14" style="1" customWidth="1"/>
    <col min="1549" max="1549" width="15.42578125" style="1" bestFit="1" customWidth="1"/>
    <col min="1550" max="1792" width="10.7109375" style="1"/>
    <col min="1793" max="1793" width="1.42578125" style="1" customWidth="1"/>
    <col min="1794" max="1795" width="1" style="1" customWidth="1"/>
    <col min="1796" max="1796" width="1.7109375" style="1" customWidth="1"/>
    <col min="1797" max="1797" width="1.42578125" style="1" customWidth="1"/>
    <col min="1798" max="1798" width="1.7109375" style="1" customWidth="1"/>
    <col min="1799" max="1799" width="1.42578125" style="1" customWidth="1"/>
    <col min="1800" max="1800" width="50.7109375" style="1" customWidth="1"/>
    <col min="1801" max="1801" width="9.140625" style="1" customWidth="1"/>
    <col min="1802" max="1802" width="13.7109375" style="1" customWidth="1"/>
    <col min="1803" max="1803" width="2.7109375" style="1" customWidth="1"/>
    <col min="1804" max="1804" width="14" style="1" customWidth="1"/>
    <col min="1805" max="1805" width="15.42578125" style="1" bestFit="1" customWidth="1"/>
    <col min="1806" max="2048" width="10.7109375" style="1"/>
    <col min="2049" max="2049" width="1.42578125" style="1" customWidth="1"/>
    <col min="2050" max="2051" width="1" style="1" customWidth="1"/>
    <col min="2052" max="2052" width="1.7109375" style="1" customWidth="1"/>
    <col min="2053" max="2053" width="1.42578125" style="1" customWidth="1"/>
    <col min="2054" max="2054" width="1.7109375" style="1" customWidth="1"/>
    <col min="2055" max="2055" width="1.42578125" style="1" customWidth="1"/>
    <col min="2056" max="2056" width="50.7109375" style="1" customWidth="1"/>
    <col min="2057" max="2057" width="9.140625" style="1" customWidth="1"/>
    <col min="2058" max="2058" width="13.7109375" style="1" customWidth="1"/>
    <col min="2059" max="2059" width="2.7109375" style="1" customWidth="1"/>
    <col min="2060" max="2060" width="14" style="1" customWidth="1"/>
    <col min="2061" max="2061" width="15.42578125" style="1" bestFit="1" customWidth="1"/>
    <col min="2062" max="2304" width="10.7109375" style="1"/>
    <col min="2305" max="2305" width="1.42578125" style="1" customWidth="1"/>
    <col min="2306" max="2307" width="1" style="1" customWidth="1"/>
    <col min="2308" max="2308" width="1.7109375" style="1" customWidth="1"/>
    <col min="2309" max="2309" width="1.42578125" style="1" customWidth="1"/>
    <col min="2310" max="2310" width="1.7109375" style="1" customWidth="1"/>
    <col min="2311" max="2311" width="1.42578125" style="1" customWidth="1"/>
    <col min="2312" max="2312" width="50.7109375" style="1" customWidth="1"/>
    <col min="2313" max="2313" width="9.140625" style="1" customWidth="1"/>
    <col min="2314" max="2314" width="13.7109375" style="1" customWidth="1"/>
    <col min="2315" max="2315" width="2.7109375" style="1" customWidth="1"/>
    <col min="2316" max="2316" width="14" style="1" customWidth="1"/>
    <col min="2317" max="2317" width="15.42578125" style="1" bestFit="1" customWidth="1"/>
    <col min="2318" max="2560" width="10.7109375" style="1"/>
    <col min="2561" max="2561" width="1.42578125" style="1" customWidth="1"/>
    <col min="2562" max="2563" width="1" style="1" customWidth="1"/>
    <col min="2564" max="2564" width="1.7109375" style="1" customWidth="1"/>
    <col min="2565" max="2565" width="1.42578125" style="1" customWidth="1"/>
    <col min="2566" max="2566" width="1.7109375" style="1" customWidth="1"/>
    <col min="2567" max="2567" width="1.42578125" style="1" customWidth="1"/>
    <col min="2568" max="2568" width="50.7109375" style="1" customWidth="1"/>
    <col min="2569" max="2569" width="9.140625" style="1" customWidth="1"/>
    <col min="2570" max="2570" width="13.7109375" style="1" customWidth="1"/>
    <col min="2571" max="2571" width="2.7109375" style="1" customWidth="1"/>
    <col min="2572" max="2572" width="14" style="1" customWidth="1"/>
    <col min="2573" max="2573" width="15.42578125" style="1" bestFit="1" customWidth="1"/>
    <col min="2574" max="2816" width="10.7109375" style="1"/>
    <col min="2817" max="2817" width="1.42578125" style="1" customWidth="1"/>
    <col min="2818" max="2819" width="1" style="1" customWidth="1"/>
    <col min="2820" max="2820" width="1.7109375" style="1" customWidth="1"/>
    <col min="2821" max="2821" width="1.42578125" style="1" customWidth="1"/>
    <col min="2822" max="2822" width="1.7109375" style="1" customWidth="1"/>
    <col min="2823" max="2823" width="1.42578125" style="1" customWidth="1"/>
    <col min="2824" max="2824" width="50.7109375" style="1" customWidth="1"/>
    <col min="2825" max="2825" width="9.140625" style="1" customWidth="1"/>
    <col min="2826" max="2826" width="13.7109375" style="1" customWidth="1"/>
    <col min="2827" max="2827" width="2.7109375" style="1" customWidth="1"/>
    <col min="2828" max="2828" width="14" style="1" customWidth="1"/>
    <col min="2829" max="2829" width="15.42578125" style="1" bestFit="1" customWidth="1"/>
    <col min="2830" max="3072" width="10.7109375" style="1"/>
    <col min="3073" max="3073" width="1.42578125" style="1" customWidth="1"/>
    <col min="3074" max="3075" width="1" style="1" customWidth="1"/>
    <col min="3076" max="3076" width="1.7109375" style="1" customWidth="1"/>
    <col min="3077" max="3077" width="1.42578125" style="1" customWidth="1"/>
    <col min="3078" max="3078" width="1.7109375" style="1" customWidth="1"/>
    <col min="3079" max="3079" width="1.42578125" style="1" customWidth="1"/>
    <col min="3080" max="3080" width="50.7109375" style="1" customWidth="1"/>
    <col min="3081" max="3081" width="9.140625" style="1" customWidth="1"/>
    <col min="3082" max="3082" width="13.7109375" style="1" customWidth="1"/>
    <col min="3083" max="3083" width="2.7109375" style="1" customWidth="1"/>
    <col min="3084" max="3084" width="14" style="1" customWidth="1"/>
    <col min="3085" max="3085" width="15.42578125" style="1" bestFit="1" customWidth="1"/>
    <col min="3086" max="3328" width="10.7109375" style="1"/>
    <col min="3329" max="3329" width="1.42578125" style="1" customWidth="1"/>
    <col min="3330" max="3331" width="1" style="1" customWidth="1"/>
    <col min="3332" max="3332" width="1.7109375" style="1" customWidth="1"/>
    <col min="3333" max="3333" width="1.42578125" style="1" customWidth="1"/>
    <col min="3334" max="3334" width="1.7109375" style="1" customWidth="1"/>
    <col min="3335" max="3335" width="1.42578125" style="1" customWidth="1"/>
    <col min="3336" max="3336" width="50.7109375" style="1" customWidth="1"/>
    <col min="3337" max="3337" width="9.140625" style="1" customWidth="1"/>
    <col min="3338" max="3338" width="13.7109375" style="1" customWidth="1"/>
    <col min="3339" max="3339" width="2.7109375" style="1" customWidth="1"/>
    <col min="3340" max="3340" width="14" style="1" customWidth="1"/>
    <col min="3341" max="3341" width="15.42578125" style="1" bestFit="1" customWidth="1"/>
    <col min="3342" max="3584" width="10.7109375" style="1"/>
    <col min="3585" max="3585" width="1.42578125" style="1" customWidth="1"/>
    <col min="3586" max="3587" width="1" style="1" customWidth="1"/>
    <col min="3588" max="3588" width="1.7109375" style="1" customWidth="1"/>
    <col min="3589" max="3589" width="1.42578125" style="1" customWidth="1"/>
    <col min="3590" max="3590" width="1.7109375" style="1" customWidth="1"/>
    <col min="3591" max="3591" width="1.42578125" style="1" customWidth="1"/>
    <col min="3592" max="3592" width="50.7109375" style="1" customWidth="1"/>
    <col min="3593" max="3593" width="9.140625" style="1" customWidth="1"/>
    <col min="3594" max="3594" width="13.7109375" style="1" customWidth="1"/>
    <col min="3595" max="3595" width="2.7109375" style="1" customWidth="1"/>
    <col min="3596" max="3596" width="14" style="1" customWidth="1"/>
    <col min="3597" max="3597" width="15.42578125" style="1" bestFit="1" customWidth="1"/>
    <col min="3598" max="3840" width="10.7109375" style="1"/>
    <col min="3841" max="3841" width="1.42578125" style="1" customWidth="1"/>
    <col min="3842" max="3843" width="1" style="1" customWidth="1"/>
    <col min="3844" max="3844" width="1.7109375" style="1" customWidth="1"/>
    <col min="3845" max="3845" width="1.42578125" style="1" customWidth="1"/>
    <col min="3846" max="3846" width="1.7109375" style="1" customWidth="1"/>
    <col min="3847" max="3847" width="1.42578125" style="1" customWidth="1"/>
    <col min="3848" max="3848" width="50.7109375" style="1" customWidth="1"/>
    <col min="3849" max="3849" width="9.140625" style="1" customWidth="1"/>
    <col min="3850" max="3850" width="13.7109375" style="1" customWidth="1"/>
    <col min="3851" max="3851" width="2.7109375" style="1" customWidth="1"/>
    <col min="3852" max="3852" width="14" style="1" customWidth="1"/>
    <col min="3853" max="3853" width="15.42578125" style="1" bestFit="1" customWidth="1"/>
    <col min="3854" max="4096" width="10.7109375" style="1"/>
    <col min="4097" max="4097" width="1.42578125" style="1" customWidth="1"/>
    <col min="4098" max="4099" width="1" style="1" customWidth="1"/>
    <col min="4100" max="4100" width="1.7109375" style="1" customWidth="1"/>
    <col min="4101" max="4101" width="1.42578125" style="1" customWidth="1"/>
    <col min="4102" max="4102" width="1.7109375" style="1" customWidth="1"/>
    <col min="4103" max="4103" width="1.42578125" style="1" customWidth="1"/>
    <col min="4104" max="4104" width="50.7109375" style="1" customWidth="1"/>
    <col min="4105" max="4105" width="9.140625" style="1" customWidth="1"/>
    <col min="4106" max="4106" width="13.7109375" style="1" customWidth="1"/>
    <col min="4107" max="4107" width="2.7109375" style="1" customWidth="1"/>
    <col min="4108" max="4108" width="14" style="1" customWidth="1"/>
    <col min="4109" max="4109" width="15.42578125" style="1" bestFit="1" customWidth="1"/>
    <col min="4110" max="4352" width="10.7109375" style="1"/>
    <col min="4353" max="4353" width="1.42578125" style="1" customWidth="1"/>
    <col min="4354" max="4355" width="1" style="1" customWidth="1"/>
    <col min="4356" max="4356" width="1.7109375" style="1" customWidth="1"/>
    <col min="4357" max="4357" width="1.42578125" style="1" customWidth="1"/>
    <col min="4358" max="4358" width="1.7109375" style="1" customWidth="1"/>
    <col min="4359" max="4359" width="1.42578125" style="1" customWidth="1"/>
    <col min="4360" max="4360" width="50.7109375" style="1" customWidth="1"/>
    <col min="4361" max="4361" width="9.140625" style="1" customWidth="1"/>
    <col min="4362" max="4362" width="13.7109375" style="1" customWidth="1"/>
    <col min="4363" max="4363" width="2.7109375" style="1" customWidth="1"/>
    <col min="4364" max="4364" width="14" style="1" customWidth="1"/>
    <col min="4365" max="4365" width="15.42578125" style="1" bestFit="1" customWidth="1"/>
    <col min="4366" max="4608" width="10.7109375" style="1"/>
    <col min="4609" max="4609" width="1.42578125" style="1" customWidth="1"/>
    <col min="4610" max="4611" width="1" style="1" customWidth="1"/>
    <col min="4612" max="4612" width="1.7109375" style="1" customWidth="1"/>
    <col min="4613" max="4613" width="1.42578125" style="1" customWidth="1"/>
    <col min="4614" max="4614" width="1.7109375" style="1" customWidth="1"/>
    <col min="4615" max="4615" width="1.42578125" style="1" customWidth="1"/>
    <col min="4616" max="4616" width="50.7109375" style="1" customWidth="1"/>
    <col min="4617" max="4617" width="9.140625" style="1" customWidth="1"/>
    <col min="4618" max="4618" width="13.7109375" style="1" customWidth="1"/>
    <col min="4619" max="4619" width="2.7109375" style="1" customWidth="1"/>
    <col min="4620" max="4620" width="14" style="1" customWidth="1"/>
    <col min="4621" max="4621" width="15.42578125" style="1" bestFit="1" customWidth="1"/>
    <col min="4622" max="4864" width="10.7109375" style="1"/>
    <col min="4865" max="4865" width="1.42578125" style="1" customWidth="1"/>
    <col min="4866" max="4867" width="1" style="1" customWidth="1"/>
    <col min="4868" max="4868" width="1.7109375" style="1" customWidth="1"/>
    <col min="4869" max="4869" width="1.42578125" style="1" customWidth="1"/>
    <col min="4870" max="4870" width="1.7109375" style="1" customWidth="1"/>
    <col min="4871" max="4871" width="1.42578125" style="1" customWidth="1"/>
    <col min="4872" max="4872" width="50.7109375" style="1" customWidth="1"/>
    <col min="4873" max="4873" width="9.140625" style="1" customWidth="1"/>
    <col min="4874" max="4874" width="13.7109375" style="1" customWidth="1"/>
    <col min="4875" max="4875" width="2.7109375" style="1" customWidth="1"/>
    <col min="4876" max="4876" width="14" style="1" customWidth="1"/>
    <col min="4877" max="4877" width="15.42578125" style="1" bestFit="1" customWidth="1"/>
    <col min="4878" max="5120" width="10.7109375" style="1"/>
    <col min="5121" max="5121" width="1.42578125" style="1" customWidth="1"/>
    <col min="5122" max="5123" width="1" style="1" customWidth="1"/>
    <col min="5124" max="5124" width="1.7109375" style="1" customWidth="1"/>
    <col min="5125" max="5125" width="1.42578125" style="1" customWidth="1"/>
    <col min="5126" max="5126" width="1.7109375" style="1" customWidth="1"/>
    <col min="5127" max="5127" width="1.42578125" style="1" customWidth="1"/>
    <col min="5128" max="5128" width="50.7109375" style="1" customWidth="1"/>
    <col min="5129" max="5129" width="9.140625" style="1" customWidth="1"/>
    <col min="5130" max="5130" width="13.7109375" style="1" customWidth="1"/>
    <col min="5131" max="5131" width="2.7109375" style="1" customWidth="1"/>
    <col min="5132" max="5132" width="14" style="1" customWidth="1"/>
    <col min="5133" max="5133" width="15.42578125" style="1" bestFit="1" customWidth="1"/>
    <col min="5134" max="5376" width="10.7109375" style="1"/>
    <col min="5377" max="5377" width="1.42578125" style="1" customWidth="1"/>
    <col min="5378" max="5379" width="1" style="1" customWidth="1"/>
    <col min="5380" max="5380" width="1.7109375" style="1" customWidth="1"/>
    <col min="5381" max="5381" width="1.42578125" style="1" customWidth="1"/>
    <col min="5382" max="5382" width="1.7109375" style="1" customWidth="1"/>
    <col min="5383" max="5383" width="1.42578125" style="1" customWidth="1"/>
    <col min="5384" max="5384" width="50.7109375" style="1" customWidth="1"/>
    <col min="5385" max="5385" width="9.140625" style="1" customWidth="1"/>
    <col min="5386" max="5386" width="13.7109375" style="1" customWidth="1"/>
    <col min="5387" max="5387" width="2.7109375" style="1" customWidth="1"/>
    <col min="5388" max="5388" width="14" style="1" customWidth="1"/>
    <col min="5389" max="5389" width="15.42578125" style="1" bestFit="1" customWidth="1"/>
    <col min="5390" max="5632" width="10.7109375" style="1"/>
    <col min="5633" max="5633" width="1.42578125" style="1" customWidth="1"/>
    <col min="5634" max="5635" width="1" style="1" customWidth="1"/>
    <col min="5636" max="5636" width="1.7109375" style="1" customWidth="1"/>
    <col min="5637" max="5637" width="1.42578125" style="1" customWidth="1"/>
    <col min="5638" max="5638" width="1.7109375" style="1" customWidth="1"/>
    <col min="5639" max="5639" width="1.42578125" style="1" customWidth="1"/>
    <col min="5640" max="5640" width="50.7109375" style="1" customWidth="1"/>
    <col min="5641" max="5641" width="9.140625" style="1" customWidth="1"/>
    <col min="5642" max="5642" width="13.7109375" style="1" customWidth="1"/>
    <col min="5643" max="5643" width="2.7109375" style="1" customWidth="1"/>
    <col min="5644" max="5644" width="14" style="1" customWidth="1"/>
    <col min="5645" max="5645" width="15.42578125" style="1" bestFit="1" customWidth="1"/>
    <col min="5646" max="5888" width="10.7109375" style="1"/>
    <col min="5889" max="5889" width="1.42578125" style="1" customWidth="1"/>
    <col min="5890" max="5891" width="1" style="1" customWidth="1"/>
    <col min="5892" max="5892" width="1.7109375" style="1" customWidth="1"/>
    <col min="5893" max="5893" width="1.42578125" style="1" customWidth="1"/>
    <col min="5894" max="5894" width="1.7109375" style="1" customWidth="1"/>
    <col min="5895" max="5895" width="1.42578125" style="1" customWidth="1"/>
    <col min="5896" max="5896" width="50.7109375" style="1" customWidth="1"/>
    <col min="5897" max="5897" width="9.140625" style="1" customWidth="1"/>
    <col min="5898" max="5898" width="13.7109375" style="1" customWidth="1"/>
    <col min="5899" max="5899" width="2.7109375" style="1" customWidth="1"/>
    <col min="5900" max="5900" width="14" style="1" customWidth="1"/>
    <col min="5901" max="5901" width="15.42578125" style="1" bestFit="1" customWidth="1"/>
    <col min="5902" max="6144" width="10.7109375" style="1"/>
    <col min="6145" max="6145" width="1.42578125" style="1" customWidth="1"/>
    <col min="6146" max="6147" width="1" style="1" customWidth="1"/>
    <col min="6148" max="6148" width="1.7109375" style="1" customWidth="1"/>
    <col min="6149" max="6149" width="1.42578125" style="1" customWidth="1"/>
    <col min="6150" max="6150" width="1.7109375" style="1" customWidth="1"/>
    <col min="6151" max="6151" width="1.42578125" style="1" customWidth="1"/>
    <col min="6152" max="6152" width="50.7109375" style="1" customWidth="1"/>
    <col min="6153" max="6153" width="9.140625" style="1" customWidth="1"/>
    <col min="6154" max="6154" width="13.7109375" style="1" customWidth="1"/>
    <col min="6155" max="6155" width="2.7109375" style="1" customWidth="1"/>
    <col min="6156" max="6156" width="14" style="1" customWidth="1"/>
    <col min="6157" max="6157" width="15.42578125" style="1" bestFit="1" customWidth="1"/>
    <col min="6158" max="6400" width="10.7109375" style="1"/>
    <col min="6401" max="6401" width="1.42578125" style="1" customWidth="1"/>
    <col min="6402" max="6403" width="1" style="1" customWidth="1"/>
    <col min="6404" max="6404" width="1.7109375" style="1" customWidth="1"/>
    <col min="6405" max="6405" width="1.42578125" style="1" customWidth="1"/>
    <col min="6406" max="6406" width="1.7109375" style="1" customWidth="1"/>
    <col min="6407" max="6407" width="1.42578125" style="1" customWidth="1"/>
    <col min="6408" max="6408" width="50.7109375" style="1" customWidth="1"/>
    <col min="6409" max="6409" width="9.140625" style="1" customWidth="1"/>
    <col min="6410" max="6410" width="13.7109375" style="1" customWidth="1"/>
    <col min="6411" max="6411" width="2.7109375" style="1" customWidth="1"/>
    <col min="6412" max="6412" width="14" style="1" customWidth="1"/>
    <col min="6413" max="6413" width="15.42578125" style="1" bestFit="1" customWidth="1"/>
    <col min="6414" max="6656" width="10.7109375" style="1"/>
    <col min="6657" max="6657" width="1.42578125" style="1" customWidth="1"/>
    <col min="6658" max="6659" width="1" style="1" customWidth="1"/>
    <col min="6660" max="6660" width="1.7109375" style="1" customWidth="1"/>
    <col min="6661" max="6661" width="1.42578125" style="1" customWidth="1"/>
    <col min="6662" max="6662" width="1.7109375" style="1" customWidth="1"/>
    <col min="6663" max="6663" width="1.42578125" style="1" customWidth="1"/>
    <col min="6664" max="6664" width="50.7109375" style="1" customWidth="1"/>
    <col min="6665" max="6665" width="9.140625" style="1" customWidth="1"/>
    <col min="6666" max="6666" width="13.7109375" style="1" customWidth="1"/>
    <col min="6667" max="6667" width="2.7109375" style="1" customWidth="1"/>
    <col min="6668" max="6668" width="14" style="1" customWidth="1"/>
    <col min="6669" max="6669" width="15.42578125" style="1" bestFit="1" customWidth="1"/>
    <col min="6670" max="6912" width="10.7109375" style="1"/>
    <col min="6913" max="6913" width="1.42578125" style="1" customWidth="1"/>
    <col min="6914" max="6915" width="1" style="1" customWidth="1"/>
    <col min="6916" max="6916" width="1.7109375" style="1" customWidth="1"/>
    <col min="6917" max="6917" width="1.42578125" style="1" customWidth="1"/>
    <col min="6918" max="6918" width="1.7109375" style="1" customWidth="1"/>
    <col min="6919" max="6919" width="1.42578125" style="1" customWidth="1"/>
    <col min="6920" max="6920" width="50.7109375" style="1" customWidth="1"/>
    <col min="6921" max="6921" width="9.140625" style="1" customWidth="1"/>
    <col min="6922" max="6922" width="13.7109375" style="1" customWidth="1"/>
    <col min="6923" max="6923" width="2.7109375" style="1" customWidth="1"/>
    <col min="6924" max="6924" width="14" style="1" customWidth="1"/>
    <col min="6925" max="6925" width="15.42578125" style="1" bestFit="1" customWidth="1"/>
    <col min="6926" max="7168" width="10.7109375" style="1"/>
    <col min="7169" max="7169" width="1.42578125" style="1" customWidth="1"/>
    <col min="7170" max="7171" width="1" style="1" customWidth="1"/>
    <col min="7172" max="7172" width="1.7109375" style="1" customWidth="1"/>
    <col min="7173" max="7173" width="1.42578125" style="1" customWidth="1"/>
    <col min="7174" max="7174" width="1.7109375" style="1" customWidth="1"/>
    <col min="7175" max="7175" width="1.42578125" style="1" customWidth="1"/>
    <col min="7176" max="7176" width="50.7109375" style="1" customWidth="1"/>
    <col min="7177" max="7177" width="9.140625" style="1" customWidth="1"/>
    <col min="7178" max="7178" width="13.7109375" style="1" customWidth="1"/>
    <col min="7179" max="7179" width="2.7109375" style="1" customWidth="1"/>
    <col min="7180" max="7180" width="14" style="1" customWidth="1"/>
    <col min="7181" max="7181" width="15.42578125" style="1" bestFit="1" customWidth="1"/>
    <col min="7182" max="7424" width="10.7109375" style="1"/>
    <col min="7425" max="7425" width="1.42578125" style="1" customWidth="1"/>
    <col min="7426" max="7427" width="1" style="1" customWidth="1"/>
    <col min="7428" max="7428" width="1.7109375" style="1" customWidth="1"/>
    <col min="7429" max="7429" width="1.42578125" style="1" customWidth="1"/>
    <col min="7430" max="7430" width="1.7109375" style="1" customWidth="1"/>
    <col min="7431" max="7431" width="1.42578125" style="1" customWidth="1"/>
    <col min="7432" max="7432" width="50.7109375" style="1" customWidth="1"/>
    <col min="7433" max="7433" width="9.140625" style="1" customWidth="1"/>
    <col min="7434" max="7434" width="13.7109375" style="1" customWidth="1"/>
    <col min="7435" max="7435" width="2.7109375" style="1" customWidth="1"/>
    <col min="7436" max="7436" width="14" style="1" customWidth="1"/>
    <col min="7437" max="7437" width="15.42578125" style="1" bestFit="1" customWidth="1"/>
    <col min="7438" max="7680" width="10.7109375" style="1"/>
    <col min="7681" max="7681" width="1.42578125" style="1" customWidth="1"/>
    <col min="7682" max="7683" width="1" style="1" customWidth="1"/>
    <col min="7684" max="7684" width="1.7109375" style="1" customWidth="1"/>
    <col min="7685" max="7685" width="1.42578125" style="1" customWidth="1"/>
    <col min="7686" max="7686" width="1.7109375" style="1" customWidth="1"/>
    <col min="7687" max="7687" width="1.42578125" style="1" customWidth="1"/>
    <col min="7688" max="7688" width="50.7109375" style="1" customWidth="1"/>
    <col min="7689" max="7689" width="9.140625" style="1" customWidth="1"/>
    <col min="7690" max="7690" width="13.7109375" style="1" customWidth="1"/>
    <col min="7691" max="7691" width="2.7109375" style="1" customWidth="1"/>
    <col min="7692" max="7692" width="14" style="1" customWidth="1"/>
    <col min="7693" max="7693" width="15.42578125" style="1" bestFit="1" customWidth="1"/>
    <col min="7694" max="7936" width="10.7109375" style="1"/>
    <col min="7937" max="7937" width="1.42578125" style="1" customWidth="1"/>
    <col min="7938" max="7939" width="1" style="1" customWidth="1"/>
    <col min="7940" max="7940" width="1.7109375" style="1" customWidth="1"/>
    <col min="7941" max="7941" width="1.42578125" style="1" customWidth="1"/>
    <col min="7942" max="7942" width="1.7109375" style="1" customWidth="1"/>
    <col min="7943" max="7943" width="1.42578125" style="1" customWidth="1"/>
    <col min="7944" max="7944" width="50.7109375" style="1" customWidth="1"/>
    <col min="7945" max="7945" width="9.140625" style="1" customWidth="1"/>
    <col min="7946" max="7946" width="13.7109375" style="1" customWidth="1"/>
    <col min="7947" max="7947" width="2.7109375" style="1" customWidth="1"/>
    <col min="7948" max="7948" width="14" style="1" customWidth="1"/>
    <col min="7949" max="7949" width="15.42578125" style="1" bestFit="1" customWidth="1"/>
    <col min="7950" max="8192" width="10.7109375" style="1"/>
    <col min="8193" max="8193" width="1.42578125" style="1" customWidth="1"/>
    <col min="8194" max="8195" width="1" style="1" customWidth="1"/>
    <col min="8196" max="8196" width="1.7109375" style="1" customWidth="1"/>
    <col min="8197" max="8197" width="1.42578125" style="1" customWidth="1"/>
    <col min="8198" max="8198" width="1.7109375" style="1" customWidth="1"/>
    <col min="8199" max="8199" width="1.42578125" style="1" customWidth="1"/>
    <col min="8200" max="8200" width="50.7109375" style="1" customWidth="1"/>
    <col min="8201" max="8201" width="9.140625" style="1" customWidth="1"/>
    <col min="8202" max="8202" width="13.7109375" style="1" customWidth="1"/>
    <col min="8203" max="8203" width="2.7109375" style="1" customWidth="1"/>
    <col min="8204" max="8204" width="14" style="1" customWidth="1"/>
    <col min="8205" max="8205" width="15.42578125" style="1" bestFit="1" customWidth="1"/>
    <col min="8206" max="8448" width="10.7109375" style="1"/>
    <col min="8449" max="8449" width="1.42578125" style="1" customWidth="1"/>
    <col min="8450" max="8451" width="1" style="1" customWidth="1"/>
    <col min="8452" max="8452" width="1.7109375" style="1" customWidth="1"/>
    <col min="8453" max="8453" width="1.42578125" style="1" customWidth="1"/>
    <col min="8454" max="8454" width="1.7109375" style="1" customWidth="1"/>
    <col min="8455" max="8455" width="1.42578125" style="1" customWidth="1"/>
    <col min="8456" max="8456" width="50.7109375" style="1" customWidth="1"/>
    <col min="8457" max="8457" width="9.140625" style="1" customWidth="1"/>
    <col min="8458" max="8458" width="13.7109375" style="1" customWidth="1"/>
    <col min="8459" max="8459" width="2.7109375" style="1" customWidth="1"/>
    <col min="8460" max="8460" width="14" style="1" customWidth="1"/>
    <col min="8461" max="8461" width="15.42578125" style="1" bestFit="1" customWidth="1"/>
    <col min="8462" max="8704" width="10.7109375" style="1"/>
    <col min="8705" max="8705" width="1.42578125" style="1" customWidth="1"/>
    <col min="8706" max="8707" width="1" style="1" customWidth="1"/>
    <col min="8708" max="8708" width="1.7109375" style="1" customWidth="1"/>
    <col min="8709" max="8709" width="1.42578125" style="1" customWidth="1"/>
    <col min="8710" max="8710" width="1.7109375" style="1" customWidth="1"/>
    <col min="8711" max="8711" width="1.42578125" style="1" customWidth="1"/>
    <col min="8712" max="8712" width="50.7109375" style="1" customWidth="1"/>
    <col min="8713" max="8713" width="9.140625" style="1" customWidth="1"/>
    <col min="8714" max="8714" width="13.7109375" style="1" customWidth="1"/>
    <col min="8715" max="8715" width="2.7109375" style="1" customWidth="1"/>
    <col min="8716" max="8716" width="14" style="1" customWidth="1"/>
    <col min="8717" max="8717" width="15.42578125" style="1" bestFit="1" customWidth="1"/>
    <col min="8718" max="8960" width="10.7109375" style="1"/>
    <col min="8961" max="8961" width="1.42578125" style="1" customWidth="1"/>
    <col min="8962" max="8963" width="1" style="1" customWidth="1"/>
    <col min="8964" max="8964" width="1.7109375" style="1" customWidth="1"/>
    <col min="8965" max="8965" width="1.42578125" style="1" customWidth="1"/>
    <col min="8966" max="8966" width="1.7109375" style="1" customWidth="1"/>
    <col min="8967" max="8967" width="1.42578125" style="1" customWidth="1"/>
    <col min="8968" max="8968" width="50.7109375" style="1" customWidth="1"/>
    <col min="8969" max="8969" width="9.140625" style="1" customWidth="1"/>
    <col min="8970" max="8970" width="13.7109375" style="1" customWidth="1"/>
    <col min="8971" max="8971" width="2.7109375" style="1" customWidth="1"/>
    <col min="8972" max="8972" width="14" style="1" customWidth="1"/>
    <col min="8973" max="8973" width="15.42578125" style="1" bestFit="1" customWidth="1"/>
    <col min="8974" max="9216" width="10.7109375" style="1"/>
    <col min="9217" max="9217" width="1.42578125" style="1" customWidth="1"/>
    <col min="9218" max="9219" width="1" style="1" customWidth="1"/>
    <col min="9220" max="9220" width="1.7109375" style="1" customWidth="1"/>
    <col min="9221" max="9221" width="1.42578125" style="1" customWidth="1"/>
    <col min="9222" max="9222" width="1.7109375" style="1" customWidth="1"/>
    <col min="9223" max="9223" width="1.42578125" style="1" customWidth="1"/>
    <col min="9224" max="9224" width="50.7109375" style="1" customWidth="1"/>
    <col min="9225" max="9225" width="9.140625" style="1" customWidth="1"/>
    <col min="9226" max="9226" width="13.7109375" style="1" customWidth="1"/>
    <col min="9227" max="9227" width="2.7109375" style="1" customWidth="1"/>
    <col min="9228" max="9228" width="14" style="1" customWidth="1"/>
    <col min="9229" max="9229" width="15.42578125" style="1" bestFit="1" customWidth="1"/>
    <col min="9230" max="9472" width="10.7109375" style="1"/>
    <col min="9473" max="9473" width="1.42578125" style="1" customWidth="1"/>
    <col min="9474" max="9475" width="1" style="1" customWidth="1"/>
    <col min="9476" max="9476" width="1.7109375" style="1" customWidth="1"/>
    <col min="9477" max="9477" width="1.42578125" style="1" customWidth="1"/>
    <col min="9478" max="9478" width="1.7109375" style="1" customWidth="1"/>
    <col min="9479" max="9479" width="1.42578125" style="1" customWidth="1"/>
    <col min="9480" max="9480" width="50.7109375" style="1" customWidth="1"/>
    <col min="9481" max="9481" width="9.140625" style="1" customWidth="1"/>
    <col min="9482" max="9482" width="13.7109375" style="1" customWidth="1"/>
    <col min="9483" max="9483" width="2.7109375" style="1" customWidth="1"/>
    <col min="9484" max="9484" width="14" style="1" customWidth="1"/>
    <col min="9485" max="9485" width="15.42578125" style="1" bestFit="1" customWidth="1"/>
    <col min="9486" max="9728" width="10.7109375" style="1"/>
    <col min="9729" max="9729" width="1.42578125" style="1" customWidth="1"/>
    <col min="9730" max="9731" width="1" style="1" customWidth="1"/>
    <col min="9732" max="9732" width="1.7109375" style="1" customWidth="1"/>
    <col min="9733" max="9733" width="1.42578125" style="1" customWidth="1"/>
    <col min="9734" max="9734" width="1.7109375" style="1" customWidth="1"/>
    <col min="9735" max="9735" width="1.42578125" style="1" customWidth="1"/>
    <col min="9736" max="9736" width="50.7109375" style="1" customWidth="1"/>
    <col min="9737" max="9737" width="9.140625" style="1" customWidth="1"/>
    <col min="9738" max="9738" width="13.7109375" style="1" customWidth="1"/>
    <col min="9739" max="9739" width="2.7109375" style="1" customWidth="1"/>
    <col min="9740" max="9740" width="14" style="1" customWidth="1"/>
    <col min="9741" max="9741" width="15.42578125" style="1" bestFit="1" customWidth="1"/>
    <col min="9742" max="9984" width="10.7109375" style="1"/>
    <col min="9985" max="9985" width="1.42578125" style="1" customWidth="1"/>
    <col min="9986" max="9987" width="1" style="1" customWidth="1"/>
    <col min="9988" max="9988" width="1.7109375" style="1" customWidth="1"/>
    <col min="9989" max="9989" width="1.42578125" style="1" customWidth="1"/>
    <col min="9990" max="9990" width="1.7109375" style="1" customWidth="1"/>
    <col min="9991" max="9991" width="1.42578125" style="1" customWidth="1"/>
    <col min="9992" max="9992" width="50.7109375" style="1" customWidth="1"/>
    <col min="9993" max="9993" width="9.140625" style="1" customWidth="1"/>
    <col min="9994" max="9994" width="13.7109375" style="1" customWidth="1"/>
    <col min="9995" max="9995" width="2.7109375" style="1" customWidth="1"/>
    <col min="9996" max="9996" width="14" style="1" customWidth="1"/>
    <col min="9997" max="9997" width="15.42578125" style="1" bestFit="1" customWidth="1"/>
    <col min="9998" max="10240" width="10.7109375" style="1"/>
    <col min="10241" max="10241" width="1.42578125" style="1" customWidth="1"/>
    <col min="10242" max="10243" width="1" style="1" customWidth="1"/>
    <col min="10244" max="10244" width="1.7109375" style="1" customWidth="1"/>
    <col min="10245" max="10245" width="1.42578125" style="1" customWidth="1"/>
    <col min="10246" max="10246" width="1.7109375" style="1" customWidth="1"/>
    <col min="10247" max="10247" width="1.42578125" style="1" customWidth="1"/>
    <col min="10248" max="10248" width="50.7109375" style="1" customWidth="1"/>
    <col min="10249" max="10249" width="9.140625" style="1" customWidth="1"/>
    <col min="10250" max="10250" width="13.7109375" style="1" customWidth="1"/>
    <col min="10251" max="10251" width="2.7109375" style="1" customWidth="1"/>
    <col min="10252" max="10252" width="14" style="1" customWidth="1"/>
    <col min="10253" max="10253" width="15.42578125" style="1" bestFit="1" customWidth="1"/>
    <col min="10254" max="10496" width="10.7109375" style="1"/>
    <col min="10497" max="10497" width="1.42578125" style="1" customWidth="1"/>
    <col min="10498" max="10499" width="1" style="1" customWidth="1"/>
    <col min="10500" max="10500" width="1.7109375" style="1" customWidth="1"/>
    <col min="10501" max="10501" width="1.42578125" style="1" customWidth="1"/>
    <col min="10502" max="10502" width="1.7109375" style="1" customWidth="1"/>
    <col min="10503" max="10503" width="1.42578125" style="1" customWidth="1"/>
    <col min="10504" max="10504" width="50.7109375" style="1" customWidth="1"/>
    <col min="10505" max="10505" width="9.140625" style="1" customWidth="1"/>
    <col min="10506" max="10506" width="13.7109375" style="1" customWidth="1"/>
    <col min="10507" max="10507" width="2.7109375" style="1" customWidth="1"/>
    <col min="10508" max="10508" width="14" style="1" customWidth="1"/>
    <col min="10509" max="10509" width="15.42578125" style="1" bestFit="1" customWidth="1"/>
    <col min="10510" max="10752" width="10.7109375" style="1"/>
    <col min="10753" max="10753" width="1.42578125" style="1" customWidth="1"/>
    <col min="10754" max="10755" width="1" style="1" customWidth="1"/>
    <col min="10756" max="10756" width="1.7109375" style="1" customWidth="1"/>
    <col min="10757" max="10757" width="1.42578125" style="1" customWidth="1"/>
    <col min="10758" max="10758" width="1.7109375" style="1" customWidth="1"/>
    <col min="10759" max="10759" width="1.42578125" style="1" customWidth="1"/>
    <col min="10760" max="10760" width="50.7109375" style="1" customWidth="1"/>
    <col min="10761" max="10761" width="9.140625" style="1" customWidth="1"/>
    <col min="10762" max="10762" width="13.7109375" style="1" customWidth="1"/>
    <col min="10763" max="10763" width="2.7109375" style="1" customWidth="1"/>
    <col min="10764" max="10764" width="14" style="1" customWidth="1"/>
    <col min="10765" max="10765" width="15.42578125" style="1" bestFit="1" customWidth="1"/>
    <col min="10766" max="11008" width="10.7109375" style="1"/>
    <col min="11009" max="11009" width="1.42578125" style="1" customWidth="1"/>
    <col min="11010" max="11011" width="1" style="1" customWidth="1"/>
    <col min="11012" max="11012" width="1.7109375" style="1" customWidth="1"/>
    <col min="11013" max="11013" width="1.42578125" style="1" customWidth="1"/>
    <col min="11014" max="11014" width="1.7109375" style="1" customWidth="1"/>
    <col min="11015" max="11015" width="1.42578125" style="1" customWidth="1"/>
    <col min="11016" max="11016" width="50.7109375" style="1" customWidth="1"/>
    <col min="11017" max="11017" width="9.140625" style="1" customWidth="1"/>
    <col min="11018" max="11018" width="13.7109375" style="1" customWidth="1"/>
    <col min="11019" max="11019" width="2.7109375" style="1" customWidth="1"/>
    <col min="11020" max="11020" width="14" style="1" customWidth="1"/>
    <col min="11021" max="11021" width="15.42578125" style="1" bestFit="1" customWidth="1"/>
    <col min="11022" max="11264" width="10.7109375" style="1"/>
    <col min="11265" max="11265" width="1.42578125" style="1" customWidth="1"/>
    <col min="11266" max="11267" width="1" style="1" customWidth="1"/>
    <col min="11268" max="11268" width="1.7109375" style="1" customWidth="1"/>
    <col min="11269" max="11269" width="1.42578125" style="1" customWidth="1"/>
    <col min="11270" max="11270" width="1.7109375" style="1" customWidth="1"/>
    <col min="11271" max="11271" width="1.42578125" style="1" customWidth="1"/>
    <col min="11272" max="11272" width="50.7109375" style="1" customWidth="1"/>
    <col min="11273" max="11273" width="9.140625" style="1" customWidth="1"/>
    <col min="11274" max="11274" width="13.7109375" style="1" customWidth="1"/>
    <col min="11275" max="11275" width="2.7109375" style="1" customWidth="1"/>
    <col min="11276" max="11276" width="14" style="1" customWidth="1"/>
    <col min="11277" max="11277" width="15.42578125" style="1" bestFit="1" customWidth="1"/>
    <col min="11278" max="11520" width="10.7109375" style="1"/>
    <col min="11521" max="11521" width="1.42578125" style="1" customWidth="1"/>
    <col min="11522" max="11523" width="1" style="1" customWidth="1"/>
    <col min="11524" max="11524" width="1.7109375" style="1" customWidth="1"/>
    <col min="11525" max="11525" width="1.42578125" style="1" customWidth="1"/>
    <col min="11526" max="11526" width="1.7109375" style="1" customWidth="1"/>
    <col min="11527" max="11527" width="1.42578125" style="1" customWidth="1"/>
    <col min="11528" max="11528" width="50.7109375" style="1" customWidth="1"/>
    <col min="11529" max="11529" width="9.140625" style="1" customWidth="1"/>
    <col min="11530" max="11530" width="13.7109375" style="1" customWidth="1"/>
    <col min="11531" max="11531" width="2.7109375" style="1" customWidth="1"/>
    <col min="11532" max="11532" width="14" style="1" customWidth="1"/>
    <col min="11533" max="11533" width="15.42578125" style="1" bestFit="1" customWidth="1"/>
    <col min="11534" max="11776" width="10.7109375" style="1"/>
    <col min="11777" max="11777" width="1.42578125" style="1" customWidth="1"/>
    <col min="11778" max="11779" width="1" style="1" customWidth="1"/>
    <col min="11780" max="11780" width="1.7109375" style="1" customWidth="1"/>
    <col min="11781" max="11781" width="1.42578125" style="1" customWidth="1"/>
    <col min="11782" max="11782" width="1.7109375" style="1" customWidth="1"/>
    <col min="11783" max="11783" width="1.42578125" style="1" customWidth="1"/>
    <col min="11784" max="11784" width="50.7109375" style="1" customWidth="1"/>
    <col min="11785" max="11785" width="9.140625" style="1" customWidth="1"/>
    <col min="11786" max="11786" width="13.7109375" style="1" customWidth="1"/>
    <col min="11787" max="11787" width="2.7109375" style="1" customWidth="1"/>
    <col min="11788" max="11788" width="14" style="1" customWidth="1"/>
    <col min="11789" max="11789" width="15.42578125" style="1" bestFit="1" customWidth="1"/>
    <col min="11790" max="12032" width="10.7109375" style="1"/>
    <col min="12033" max="12033" width="1.42578125" style="1" customWidth="1"/>
    <col min="12034" max="12035" width="1" style="1" customWidth="1"/>
    <col min="12036" max="12036" width="1.7109375" style="1" customWidth="1"/>
    <col min="12037" max="12037" width="1.42578125" style="1" customWidth="1"/>
    <col min="12038" max="12038" width="1.7109375" style="1" customWidth="1"/>
    <col min="12039" max="12039" width="1.42578125" style="1" customWidth="1"/>
    <col min="12040" max="12040" width="50.7109375" style="1" customWidth="1"/>
    <col min="12041" max="12041" width="9.140625" style="1" customWidth="1"/>
    <col min="12042" max="12042" width="13.7109375" style="1" customWidth="1"/>
    <col min="12043" max="12043" width="2.7109375" style="1" customWidth="1"/>
    <col min="12044" max="12044" width="14" style="1" customWidth="1"/>
    <col min="12045" max="12045" width="15.42578125" style="1" bestFit="1" customWidth="1"/>
    <col min="12046" max="12288" width="10.7109375" style="1"/>
    <col min="12289" max="12289" width="1.42578125" style="1" customWidth="1"/>
    <col min="12290" max="12291" width="1" style="1" customWidth="1"/>
    <col min="12292" max="12292" width="1.7109375" style="1" customWidth="1"/>
    <col min="12293" max="12293" width="1.42578125" style="1" customWidth="1"/>
    <col min="12294" max="12294" width="1.7109375" style="1" customWidth="1"/>
    <col min="12295" max="12295" width="1.42578125" style="1" customWidth="1"/>
    <col min="12296" max="12296" width="50.7109375" style="1" customWidth="1"/>
    <col min="12297" max="12297" width="9.140625" style="1" customWidth="1"/>
    <col min="12298" max="12298" width="13.7109375" style="1" customWidth="1"/>
    <col min="12299" max="12299" width="2.7109375" style="1" customWidth="1"/>
    <col min="12300" max="12300" width="14" style="1" customWidth="1"/>
    <col min="12301" max="12301" width="15.42578125" style="1" bestFit="1" customWidth="1"/>
    <col min="12302" max="12544" width="10.7109375" style="1"/>
    <col min="12545" max="12545" width="1.42578125" style="1" customWidth="1"/>
    <col min="12546" max="12547" width="1" style="1" customWidth="1"/>
    <col min="12548" max="12548" width="1.7109375" style="1" customWidth="1"/>
    <col min="12549" max="12549" width="1.42578125" style="1" customWidth="1"/>
    <col min="12550" max="12550" width="1.7109375" style="1" customWidth="1"/>
    <col min="12551" max="12551" width="1.42578125" style="1" customWidth="1"/>
    <col min="12552" max="12552" width="50.7109375" style="1" customWidth="1"/>
    <col min="12553" max="12553" width="9.140625" style="1" customWidth="1"/>
    <col min="12554" max="12554" width="13.7109375" style="1" customWidth="1"/>
    <col min="12555" max="12555" width="2.7109375" style="1" customWidth="1"/>
    <col min="12556" max="12556" width="14" style="1" customWidth="1"/>
    <col min="12557" max="12557" width="15.42578125" style="1" bestFit="1" customWidth="1"/>
    <col min="12558" max="12800" width="10.7109375" style="1"/>
    <col min="12801" max="12801" width="1.42578125" style="1" customWidth="1"/>
    <col min="12802" max="12803" width="1" style="1" customWidth="1"/>
    <col min="12804" max="12804" width="1.7109375" style="1" customWidth="1"/>
    <col min="12805" max="12805" width="1.42578125" style="1" customWidth="1"/>
    <col min="12806" max="12806" width="1.7109375" style="1" customWidth="1"/>
    <col min="12807" max="12807" width="1.42578125" style="1" customWidth="1"/>
    <col min="12808" max="12808" width="50.7109375" style="1" customWidth="1"/>
    <col min="12809" max="12809" width="9.140625" style="1" customWidth="1"/>
    <col min="12810" max="12810" width="13.7109375" style="1" customWidth="1"/>
    <col min="12811" max="12811" width="2.7109375" style="1" customWidth="1"/>
    <col min="12812" max="12812" width="14" style="1" customWidth="1"/>
    <col min="12813" max="12813" width="15.42578125" style="1" bestFit="1" customWidth="1"/>
    <col min="12814" max="13056" width="10.7109375" style="1"/>
    <col min="13057" max="13057" width="1.42578125" style="1" customWidth="1"/>
    <col min="13058" max="13059" width="1" style="1" customWidth="1"/>
    <col min="13060" max="13060" width="1.7109375" style="1" customWidth="1"/>
    <col min="13061" max="13061" width="1.42578125" style="1" customWidth="1"/>
    <col min="13062" max="13062" width="1.7109375" style="1" customWidth="1"/>
    <col min="13063" max="13063" width="1.42578125" style="1" customWidth="1"/>
    <col min="13064" max="13064" width="50.7109375" style="1" customWidth="1"/>
    <col min="13065" max="13065" width="9.140625" style="1" customWidth="1"/>
    <col min="13066" max="13066" width="13.7109375" style="1" customWidth="1"/>
    <col min="13067" max="13067" width="2.7109375" style="1" customWidth="1"/>
    <col min="13068" max="13068" width="14" style="1" customWidth="1"/>
    <col min="13069" max="13069" width="15.42578125" style="1" bestFit="1" customWidth="1"/>
    <col min="13070" max="13312" width="10.7109375" style="1"/>
    <col min="13313" max="13313" width="1.42578125" style="1" customWidth="1"/>
    <col min="13314" max="13315" width="1" style="1" customWidth="1"/>
    <col min="13316" max="13316" width="1.7109375" style="1" customWidth="1"/>
    <col min="13317" max="13317" width="1.42578125" style="1" customWidth="1"/>
    <col min="13318" max="13318" width="1.7109375" style="1" customWidth="1"/>
    <col min="13319" max="13319" width="1.42578125" style="1" customWidth="1"/>
    <col min="13320" max="13320" width="50.7109375" style="1" customWidth="1"/>
    <col min="13321" max="13321" width="9.140625" style="1" customWidth="1"/>
    <col min="13322" max="13322" width="13.7109375" style="1" customWidth="1"/>
    <col min="13323" max="13323" width="2.7109375" style="1" customWidth="1"/>
    <col min="13324" max="13324" width="14" style="1" customWidth="1"/>
    <col min="13325" max="13325" width="15.42578125" style="1" bestFit="1" customWidth="1"/>
    <col min="13326" max="13568" width="10.7109375" style="1"/>
    <col min="13569" max="13569" width="1.42578125" style="1" customWidth="1"/>
    <col min="13570" max="13571" width="1" style="1" customWidth="1"/>
    <col min="13572" max="13572" width="1.7109375" style="1" customWidth="1"/>
    <col min="13573" max="13573" width="1.42578125" style="1" customWidth="1"/>
    <col min="13574" max="13574" width="1.7109375" style="1" customWidth="1"/>
    <col min="13575" max="13575" width="1.42578125" style="1" customWidth="1"/>
    <col min="13576" max="13576" width="50.7109375" style="1" customWidth="1"/>
    <col min="13577" max="13577" width="9.140625" style="1" customWidth="1"/>
    <col min="13578" max="13578" width="13.7109375" style="1" customWidth="1"/>
    <col min="13579" max="13579" width="2.7109375" style="1" customWidth="1"/>
    <col min="13580" max="13580" width="14" style="1" customWidth="1"/>
    <col min="13581" max="13581" width="15.42578125" style="1" bestFit="1" customWidth="1"/>
    <col min="13582" max="13824" width="10.7109375" style="1"/>
    <col min="13825" max="13825" width="1.42578125" style="1" customWidth="1"/>
    <col min="13826" max="13827" width="1" style="1" customWidth="1"/>
    <col min="13828" max="13828" width="1.7109375" style="1" customWidth="1"/>
    <col min="13829" max="13829" width="1.42578125" style="1" customWidth="1"/>
    <col min="13830" max="13830" width="1.7109375" style="1" customWidth="1"/>
    <col min="13831" max="13831" width="1.42578125" style="1" customWidth="1"/>
    <col min="13832" max="13832" width="50.7109375" style="1" customWidth="1"/>
    <col min="13833" max="13833" width="9.140625" style="1" customWidth="1"/>
    <col min="13834" max="13834" width="13.7109375" style="1" customWidth="1"/>
    <col min="13835" max="13835" width="2.7109375" style="1" customWidth="1"/>
    <col min="13836" max="13836" width="14" style="1" customWidth="1"/>
    <col min="13837" max="13837" width="15.42578125" style="1" bestFit="1" customWidth="1"/>
    <col min="13838" max="14080" width="10.7109375" style="1"/>
    <col min="14081" max="14081" width="1.42578125" style="1" customWidth="1"/>
    <col min="14082" max="14083" width="1" style="1" customWidth="1"/>
    <col min="14084" max="14084" width="1.7109375" style="1" customWidth="1"/>
    <col min="14085" max="14085" width="1.42578125" style="1" customWidth="1"/>
    <col min="14086" max="14086" width="1.7109375" style="1" customWidth="1"/>
    <col min="14087" max="14087" width="1.42578125" style="1" customWidth="1"/>
    <col min="14088" max="14088" width="50.7109375" style="1" customWidth="1"/>
    <col min="14089" max="14089" width="9.140625" style="1" customWidth="1"/>
    <col min="14090" max="14090" width="13.7109375" style="1" customWidth="1"/>
    <col min="14091" max="14091" width="2.7109375" style="1" customWidth="1"/>
    <col min="14092" max="14092" width="14" style="1" customWidth="1"/>
    <col min="14093" max="14093" width="15.42578125" style="1" bestFit="1" customWidth="1"/>
    <col min="14094" max="14336" width="10.7109375" style="1"/>
    <col min="14337" max="14337" width="1.42578125" style="1" customWidth="1"/>
    <col min="14338" max="14339" width="1" style="1" customWidth="1"/>
    <col min="14340" max="14340" width="1.7109375" style="1" customWidth="1"/>
    <col min="14341" max="14341" width="1.42578125" style="1" customWidth="1"/>
    <col min="14342" max="14342" width="1.7109375" style="1" customWidth="1"/>
    <col min="14343" max="14343" width="1.42578125" style="1" customWidth="1"/>
    <col min="14344" max="14344" width="50.7109375" style="1" customWidth="1"/>
    <col min="14345" max="14345" width="9.140625" style="1" customWidth="1"/>
    <col min="14346" max="14346" width="13.7109375" style="1" customWidth="1"/>
    <col min="14347" max="14347" width="2.7109375" style="1" customWidth="1"/>
    <col min="14348" max="14348" width="14" style="1" customWidth="1"/>
    <col min="14349" max="14349" width="15.42578125" style="1" bestFit="1" customWidth="1"/>
    <col min="14350" max="14592" width="10.7109375" style="1"/>
    <col min="14593" max="14593" width="1.42578125" style="1" customWidth="1"/>
    <col min="14594" max="14595" width="1" style="1" customWidth="1"/>
    <col min="14596" max="14596" width="1.7109375" style="1" customWidth="1"/>
    <col min="14597" max="14597" width="1.42578125" style="1" customWidth="1"/>
    <col min="14598" max="14598" width="1.7109375" style="1" customWidth="1"/>
    <col min="14599" max="14599" width="1.42578125" style="1" customWidth="1"/>
    <col min="14600" max="14600" width="50.7109375" style="1" customWidth="1"/>
    <col min="14601" max="14601" width="9.140625" style="1" customWidth="1"/>
    <col min="14602" max="14602" width="13.7109375" style="1" customWidth="1"/>
    <col min="14603" max="14603" width="2.7109375" style="1" customWidth="1"/>
    <col min="14604" max="14604" width="14" style="1" customWidth="1"/>
    <col min="14605" max="14605" width="15.42578125" style="1" bestFit="1" customWidth="1"/>
    <col min="14606" max="14848" width="10.7109375" style="1"/>
    <col min="14849" max="14849" width="1.42578125" style="1" customWidth="1"/>
    <col min="14850" max="14851" width="1" style="1" customWidth="1"/>
    <col min="14852" max="14852" width="1.7109375" style="1" customWidth="1"/>
    <col min="14853" max="14853" width="1.42578125" style="1" customWidth="1"/>
    <col min="14854" max="14854" width="1.7109375" style="1" customWidth="1"/>
    <col min="14855" max="14855" width="1.42578125" style="1" customWidth="1"/>
    <col min="14856" max="14856" width="50.7109375" style="1" customWidth="1"/>
    <col min="14857" max="14857" width="9.140625" style="1" customWidth="1"/>
    <col min="14858" max="14858" width="13.7109375" style="1" customWidth="1"/>
    <col min="14859" max="14859" width="2.7109375" style="1" customWidth="1"/>
    <col min="14860" max="14860" width="14" style="1" customWidth="1"/>
    <col min="14861" max="14861" width="15.42578125" style="1" bestFit="1" customWidth="1"/>
    <col min="14862" max="15104" width="10.7109375" style="1"/>
    <col min="15105" max="15105" width="1.42578125" style="1" customWidth="1"/>
    <col min="15106" max="15107" width="1" style="1" customWidth="1"/>
    <col min="15108" max="15108" width="1.7109375" style="1" customWidth="1"/>
    <col min="15109" max="15109" width="1.42578125" style="1" customWidth="1"/>
    <col min="15110" max="15110" width="1.7109375" style="1" customWidth="1"/>
    <col min="15111" max="15111" width="1.42578125" style="1" customWidth="1"/>
    <col min="15112" max="15112" width="50.7109375" style="1" customWidth="1"/>
    <col min="15113" max="15113" width="9.140625" style="1" customWidth="1"/>
    <col min="15114" max="15114" width="13.7109375" style="1" customWidth="1"/>
    <col min="15115" max="15115" width="2.7109375" style="1" customWidth="1"/>
    <col min="15116" max="15116" width="14" style="1" customWidth="1"/>
    <col min="15117" max="15117" width="15.42578125" style="1" bestFit="1" customWidth="1"/>
    <col min="15118" max="15360" width="10.7109375" style="1"/>
    <col min="15361" max="15361" width="1.42578125" style="1" customWidth="1"/>
    <col min="15362" max="15363" width="1" style="1" customWidth="1"/>
    <col min="15364" max="15364" width="1.7109375" style="1" customWidth="1"/>
    <col min="15365" max="15365" width="1.42578125" style="1" customWidth="1"/>
    <col min="15366" max="15366" width="1.7109375" style="1" customWidth="1"/>
    <col min="15367" max="15367" width="1.42578125" style="1" customWidth="1"/>
    <col min="15368" max="15368" width="50.7109375" style="1" customWidth="1"/>
    <col min="15369" max="15369" width="9.140625" style="1" customWidth="1"/>
    <col min="15370" max="15370" width="13.7109375" style="1" customWidth="1"/>
    <col min="15371" max="15371" width="2.7109375" style="1" customWidth="1"/>
    <col min="15372" max="15372" width="14" style="1" customWidth="1"/>
    <col min="15373" max="15373" width="15.42578125" style="1" bestFit="1" customWidth="1"/>
    <col min="15374" max="15616" width="10.7109375" style="1"/>
    <col min="15617" max="15617" width="1.42578125" style="1" customWidth="1"/>
    <col min="15618" max="15619" width="1" style="1" customWidth="1"/>
    <col min="15620" max="15620" width="1.7109375" style="1" customWidth="1"/>
    <col min="15621" max="15621" width="1.42578125" style="1" customWidth="1"/>
    <col min="15622" max="15622" width="1.7109375" style="1" customWidth="1"/>
    <col min="15623" max="15623" width="1.42578125" style="1" customWidth="1"/>
    <col min="15624" max="15624" width="50.7109375" style="1" customWidth="1"/>
    <col min="15625" max="15625" width="9.140625" style="1" customWidth="1"/>
    <col min="15626" max="15626" width="13.7109375" style="1" customWidth="1"/>
    <col min="15627" max="15627" width="2.7109375" style="1" customWidth="1"/>
    <col min="15628" max="15628" width="14" style="1" customWidth="1"/>
    <col min="15629" max="15629" width="15.42578125" style="1" bestFit="1" customWidth="1"/>
    <col min="15630" max="15872" width="10.7109375" style="1"/>
    <col min="15873" max="15873" width="1.42578125" style="1" customWidth="1"/>
    <col min="15874" max="15875" width="1" style="1" customWidth="1"/>
    <col min="15876" max="15876" width="1.7109375" style="1" customWidth="1"/>
    <col min="15877" max="15877" width="1.42578125" style="1" customWidth="1"/>
    <col min="15878" max="15878" width="1.7109375" style="1" customWidth="1"/>
    <col min="15879" max="15879" width="1.42578125" style="1" customWidth="1"/>
    <col min="15880" max="15880" width="50.7109375" style="1" customWidth="1"/>
    <col min="15881" max="15881" width="9.140625" style="1" customWidth="1"/>
    <col min="15882" max="15882" width="13.7109375" style="1" customWidth="1"/>
    <col min="15883" max="15883" width="2.7109375" style="1" customWidth="1"/>
    <col min="15884" max="15884" width="14" style="1" customWidth="1"/>
    <col min="15885" max="15885" width="15.42578125" style="1" bestFit="1" customWidth="1"/>
    <col min="15886" max="16128" width="10.7109375" style="1"/>
    <col min="16129" max="16129" width="1.42578125" style="1" customWidth="1"/>
    <col min="16130" max="16131" width="1" style="1" customWidth="1"/>
    <col min="16132" max="16132" width="1.7109375" style="1" customWidth="1"/>
    <col min="16133" max="16133" width="1.42578125" style="1" customWidth="1"/>
    <col min="16134" max="16134" width="1.7109375" style="1" customWidth="1"/>
    <col min="16135" max="16135" width="1.42578125" style="1" customWidth="1"/>
    <col min="16136" max="16136" width="50.7109375" style="1" customWidth="1"/>
    <col min="16137" max="16137" width="9.140625" style="1" customWidth="1"/>
    <col min="16138" max="16138" width="13.7109375" style="1" customWidth="1"/>
    <col min="16139" max="16139" width="2.7109375" style="1" customWidth="1"/>
    <col min="16140" max="16140" width="14" style="1" customWidth="1"/>
    <col min="16141" max="16141" width="15.42578125" style="1" bestFit="1" customWidth="1"/>
    <col min="16142" max="16384" width="10.7109375" style="1"/>
  </cols>
  <sheetData>
    <row r="1" spans="1:13" ht="18" customHeight="1">
      <c r="A1" s="21" t="s">
        <v>64</v>
      </c>
      <c r="B1" s="22"/>
      <c r="C1" s="22"/>
      <c r="D1" s="22"/>
      <c r="E1" s="22"/>
      <c r="F1" s="22"/>
      <c r="G1" s="22"/>
      <c r="H1" s="22"/>
      <c r="I1" s="22"/>
      <c r="J1" s="23"/>
      <c r="K1" s="24"/>
      <c r="L1" s="22"/>
      <c r="M1" s="24"/>
    </row>
    <row r="2" spans="1:13" ht="14.1" customHeight="1">
      <c r="A2" s="25" t="s">
        <v>48</v>
      </c>
      <c r="B2" s="22"/>
      <c r="C2" s="22"/>
      <c r="D2" s="22"/>
      <c r="E2" s="22"/>
      <c r="F2" s="22"/>
      <c r="G2" s="22"/>
      <c r="H2" s="22"/>
      <c r="I2" s="22"/>
      <c r="J2" s="23"/>
      <c r="K2" s="24"/>
      <c r="L2" s="22"/>
      <c r="M2" s="24"/>
    </row>
    <row r="3" spans="1:13" ht="9" customHeight="1">
      <c r="A3" s="25"/>
      <c r="B3" s="22"/>
      <c r="C3" s="22"/>
      <c r="D3" s="22"/>
      <c r="E3" s="22"/>
      <c r="F3" s="22"/>
      <c r="G3" s="22"/>
      <c r="H3" s="22"/>
      <c r="I3" s="22"/>
      <c r="J3" s="23"/>
      <c r="K3" s="24"/>
      <c r="L3" s="22"/>
      <c r="M3" s="24"/>
    </row>
    <row r="4" spans="1:13" ht="14.1" customHeight="1">
      <c r="A4" s="21" t="s">
        <v>143</v>
      </c>
      <c r="B4" s="22"/>
      <c r="C4" s="22"/>
      <c r="D4" s="22"/>
      <c r="E4" s="22"/>
      <c r="F4" s="22"/>
      <c r="G4" s="22"/>
      <c r="H4" s="22"/>
      <c r="I4" s="22"/>
      <c r="J4" s="23"/>
      <c r="K4" s="24"/>
      <c r="L4" s="22"/>
      <c r="M4" s="24"/>
    </row>
    <row r="5" spans="1:13" ht="9" customHeight="1">
      <c r="A5" s="21"/>
      <c r="B5" s="22"/>
      <c r="C5" s="22"/>
      <c r="D5" s="22"/>
      <c r="E5" s="22"/>
      <c r="F5" s="22"/>
      <c r="G5" s="22"/>
      <c r="H5" s="22"/>
      <c r="I5" s="22"/>
      <c r="J5" s="23"/>
      <c r="K5" s="83"/>
      <c r="L5" s="22"/>
      <c r="M5" s="83"/>
    </row>
    <row r="6" spans="1:13" s="3" customFormat="1" ht="14.1" customHeight="1">
      <c r="A6" s="26" t="s">
        <v>78</v>
      </c>
      <c r="B6" s="27"/>
      <c r="C6" s="27"/>
      <c r="D6" s="27"/>
      <c r="E6" s="27"/>
      <c r="F6" s="27"/>
      <c r="G6" s="27"/>
      <c r="H6" s="27"/>
      <c r="I6" s="27"/>
      <c r="J6" s="28"/>
      <c r="K6" s="158"/>
      <c r="L6" s="29"/>
      <c r="M6" s="158"/>
    </row>
    <row r="7" spans="1:13" ht="9" customHeight="1">
      <c r="A7" s="27"/>
      <c r="B7" s="27"/>
      <c r="C7" s="27"/>
      <c r="D7" s="27"/>
      <c r="E7" s="27"/>
      <c r="F7" s="27"/>
      <c r="G7" s="27"/>
      <c r="H7" s="27"/>
      <c r="I7" s="27"/>
      <c r="J7" s="23"/>
      <c r="K7" s="24"/>
      <c r="L7" s="22"/>
      <c r="M7" s="24"/>
    </row>
    <row r="8" spans="1:13" ht="14.1" customHeight="1">
      <c r="A8" s="27" t="s">
        <v>35</v>
      </c>
      <c r="B8" s="27"/>
      <c r="C8" s="27"/>
      <c r="D8" s="27"/>
      <c r="E8" s="27"/>
      <c r="F8" s="27"/>
      <c r="G8" s="27"/>
      <c r="H8" s="27"/>
      <c r="I8" s="27"/>
      <c r="J8" s="23"/>
      <c r="K8" s="24"/>
      <c r="L8" s="22"/>
      <c r="M8" s="24"/>
    </row>
    <row r="9" spans="1:13" ht="9" customHeight="1" thickBot="1">
      <c r="A9" s="92"/>
      <c r="B9" s="22"/>
      <c r="C9" s="22"/>
      <c r="D9" s="22"/>
      <c r="E9" s="22"/>
      <c r="F9" s="22"/>
      <c r="G9" s="22"/>
      <c r="H9" s="22"/>
      <c r="I9" s="23"/>
      <c r="J9" s="22"/>
      <c r="K9" s="22"/>
      <c r="L9" s="22"/>
      <c r="M9" s="24"/>
    </row>
    <row r="10" spans="1:13" ht="15.75" thickTop="1">
      <c r="A10" s="53"/>
      <c r="B10" s="30"/>
      <c r="C10" s="30"/>
      <c r="D10" s="30"/>
      <c r="E10" s="30"/>
      <c r="F10" s="30"/>
      <c r="G10" s="30"/>
      <c r="H10" s="30"/>
      <c r="I10" s="31"/>
      <c r="J10" s="30"/>
      <c r="K10" s="30"/>
      <c r="L10" s="30"/>
      <c r="M10" s="32"/>
    </row>
    <row r="11" spans="1:13" ht="14.1" customHeight="1">
      <c r="A11" s="22"/>
      <c r="B11" s="22"/>
      <c r="C11" s="22"/>
      <c r="D11" s="22"/>
      <c r="E11" s="22"/>
      <c r="F11" s="22"/>
      <c r="G11" s="22"/>
      <c r="H11" s="22"/>
      <c r="I11" s="37" t="s">
        <v>82</v>
      </c>
      <c r="J11" s="36"/>
      <c r="K11" s="37">
        <v>2017</v>
      </c>
      <c r="L11" s="36"/>
      <c r="M11" s="37">
        <v>2016</v>
      </c>
    </row>
    <row r="12" spans="1:13" ht="14.1" customHeight="1">
      <c r="A12" s="38" t="s">
        <v>4</v>
      </c>
      <c r="B12" s="22"/>
      <c r="C12" s="22"/>
      <c r="D12" s="22"/>
      <c r="E12" s="22"/>
      <c r="F12" s="22"/>
      <c r="G12" s="22"/>
      <c r="H12" s="22"/>
      <c r="I12" s="22"/>
      <c r="J12" s="36"/>
      <c r="K12" s="37"/>
      <c r="L12" s="36"/>
      <c r="M12" s="37"/>
    </row>
    <row r="13" spans="1:13" s="3" customFormat="1" ht="14.25">
      <c r="A13" s="22" t="s">
        <v>43</v>
      </c>
      <c r="B13" s="29"/>
      <c r="C13" s="29"/>
      <c r="D13" s="29"/>
      <c r="E13" s="29"/>
      <c r="F13" s="29"/>
      <c r="G13" s="29"/>
      <c r="H13" s="29"/>
      <c r="I13" s="29"/>
      <c r="J13" s="28"/>
      <c r="K13" s="39">
        <f>SUM(K14:K19)</f>
        <v>1517582.5000000002</v>
      </c>
      <c r="L13" s="40"/>
      <c r="M13" s="39">
        <f>SUM(M14:M19)</f>
        <v>1407740.9</v>
      </c>
    </row>
    <row r="14" spans="1:13" ht="15">
      <c r="A14" s="22"/>
      <c r="B14" s="26" t="s">
        <v>5</v>
      </c>
      <c r="C14" s="22"/>
      <c r="D14" s="22"/>
      <c r="E14" s="22"/>
      <c r="F14" s="22"/>
      <c r="G14" s="22"/>
      <c r="H14" s="22"/>
      <c r="I14" s="23">
        <v>3</v>
      </c>
      <c r="J14" s="23"/>
      <c r="K14" s="41">
        <v>406516.4</v>
      </c>
      <c r="L14" s="40"/>
      <c r="M14" s="41">
        <v>359643.3</v>
      </c>
    </row>
    <row r="15" spans="1:13" ht="14.1" customHeight="1">
      <c r="A15" s="22"/>
      <c r="B15" s="22" t="s">
        <v>42</v>
      </c>
      <c r="C15" s="22"/>
      <c r="D15" s="22"/>
      <c r="E15" s="22"/>
      <c r="F15" s="22"/>
      <c r="G15" s="22"/>
      <c r="H15" s="22"/>
      <c r="I15" s="23">
        <v>4</v>
      </c>
      <c r="J15" s="23"/>
      <c r="K15" s="41">
        <v>2509.9</v>
      </c>
      <c r="L15" s="40"/>
      <c r="M15" s="41">
        <v>3200.3</v>
      </c>
    </row>
    <row r="16" spans="1:13" ht="15">
      <c r="A16" s="22"/>
      <c r="B16" s="22" t="s">
        <v>47</v>
      </c>
      <c r="C16" s="22"/>
      <c r="D16" s="22"/>
      <c r="E16" s="22"/>
      <c r="F16" s="22"/>
      <c r="G16" s="22"/>
      <c r="H16" s="22"/>
      <c r="I16" s="23">
        <v>5</v>
      </c>
      <c r="J16" s="23"/>
      <c r="K16" s="41">
        <v>108484.8</v>
      </c>
      <c r="L16" s="40"/>
      <c r="M16" s="41">
        <v>105750.3</v>
      </c>
    </row>
    <row r="17" spans="1:13" ht="15">
      <c r="A17" s="22"/>
      <c r="B17" s="22" t="s">
        <v>40</v>
      </c>
      <c r="C17" s="22"/>
      <c r="D17" s="22"/>
      <c r="E17" s="22"/>
      <c r="F17" s="22"/>
      <c r="G17" s="22"/>
      <c r="H17" s="22"/>
      <c r="I17" s="23" t="s">
        <v>133</v>
      </c>
      <c r="J17" s="23"/>
      <c r="K17" s="41">
        <v>975840.3</v>
      </c>
      <c r="L17" s="40"/>
      <c r="M17" s="41">
        <v>920747.7</v>
      </c>
    </row>
    <row r="18" spans="1:13" ht="15">
      <c r="B18" s="22" t="s">
        <v>131</v>
      </c>
      <c r="C18" s="22"/>
      <c r="D18" s="22"/>
      <c r="E18" s="22"/>
      <c r="F18" s="22"/>
      <c r="G18" s="22"/>
      <c r="H18" s="22"/>
      <c r="I18" s="23">
        <v>8</v>
      </c>
      <c r="J18" s="23"/>
      <c r="K18" s="45">
        <v>20677</v>
      </c>
      <c r="L18" s="40"/>
      <c r="M18" s="45">
        <v>14353.7</v>
      </c>
    </row>
    <row r="19" spans="1:13" ht="15">
      <c r="B19" s="22" t="s">
        <v>132</v>
      </c>
      <c r="C19" s="22"/>
      <c r="D19" s="22"/>
      <c r="E19" s="22"/>
      <c r="F19" s="22"/>
      <c r="G19" s="22"/>
      <c r="H19" s="22"/>
      <c r="I19" s="23">
        <v>9</v>
      </c>
      <c r="J19" s="23"/>
      <c r="K19" s="45">
        <v>3554.1</v>
      </c>
      <c r="L19" s="40"/>
      <c r="M19" s="45">
        <v>4045.6</v>
      </c>
    </row>
    <row r="20" spans="1:13" ht="15">
      <c r="A20" s="22"/>
      <c r="B20" s="22"/>
      <c r="C20" s="22"/>
      <c r="D20" s="22"/>
      <c r="E20" s="22"/>
      <c r="F20" s="22"/>
      <c r="G20" s="22"/>
      <c r="H20" s="22"/>
      <c r="I20" s="23"/>
      <c r="J20" s="23"/>
      <c r="K20" s="45"/>
      <c r="L20" s="40"/>
      <c r="M20" s="45"/>
    </row>
    <row r="21" spans="1:13" s="3" customFormat="1" ht="14.1" customHeight="1">
      <c r="A21" s="22" t="s">
        <v>50</v>
      </c>
      <c r="B21" s="29"/>
      <c r="C21" s="29"/>
      <c r="D21" s="29"/>
      <c r="E21" s="29"/>
      <c r="F21" s="29"/>
      <c r="G21" s="29"/>
      <c r="H21" s="29"/>
      <c r="I21" s="28"/>
      <c r="J21" s="28"/>
      <c r="K21" s="42">
        <f>SUM(K22:K24)</f>
        <v>30135.199999999997</v>
      </c>
      <c r="L21" s="40"/>
      <c r="M21" s="42">
        <f>SUM(M22:M24)</f>
        <v>32233.4</v>
      </c>
    </row>
    <row r="22" spans="1:13" ht="15">
      <c r="A22" s="22"/>
      <c r="B22" s="22" t="s">
        <v>55</v>
      </c>
      <c r="C22" s="22"/>
      <c r="D22" s="22"/>
      <c r="E22" s="22"/>
      <c r="F22" s="22"/>
      <c r="G22" s="22"/>
      <c r="H22" s="22"/>
      <c r="I22" s="23">
        <v>11</v>
      </c>
      <c r="J22" s="23"/>
      <c r="K22" s="41">
        <v>528.9</v>
      </c>
      <c r="L22" s="40"/>
      <c r="M22" s="41">
        <v>318</v>
      </c>
    </row>
    <row r="23" spans="1:13" ht="15">
      <c r="A23" s="22"/>
      <c r="B23" s="22" t="s">
        <v>6</v>
      </c>
      <c r="C23" s="22"/>
      <c r="D23" s="22"/>
      <c r="E23" s="22"/>
      <c r="F23" s="22"/>
      <c r="G23" s="22"/>
      <c r="H23" s="22"/>
      <c r="I23" s="23">
        <v>12</v>
      </c>
      <c r="J23" s="23"/>
      <c r="K23" s="41">
        <v>3501.7</v>
      </c>
      <c r="L23" s="40"/>
      <c r="M23" s="41">
        <v>3341.4</v>
      </c>
    </row>
    <row r="24" spans="1:13" ht="15">
      <c r="A24" s="22"/>
      <c r="B24" s="22" t="s">
        <v>56</v>
      </c>
      <c r="C24" s="22"/>
      <c r="D24" s="22"/>
      <c r="E24" s="22"/>
      <c r="F24" s="22"/>
      <c r="G24" s="22"/>
      <c r="H24" s="22"/>
      <c r="I24" s="23"/>
      <c r="J24" s="23"/>
      <c r="K24" s="42">
        <v>26104.6</v>
      </c>
      <c r="L24" s="40"/>
      <c r="M24" s="42">
        <v>28574</v>
      </c>
    </row>
    <row r="25" spans="1:13" ht="7.5" customHeight="1">
      <c r="A25" s="22"/>
      <c r="B25" s="22"/>
      <c r="C25" s="22"/>
      <c r="D25" s="22"/>
      <c r="E25" s="22"/>
      <c r="F25" s="22"/>
      <c r="G25" s="22"/>
      <c r="H25" s="22"/>
      <c r="I25" s="23"/>
      <c r="J25" s="23"/>
      <c r="K25" s="45"/>
      <c r="L25" s="40"/>
      <c r="M25" s="45"/>
    </row>
    <row r="26" spans="1:13" ht="5.0999999999999996" customHeight="1">
      <c r="A26" s="26"/>
      <c r="B26" s="22"/>
      <c r="C26" s="22"/>
      <c r="D26" s="22"/>
      <c r="E26" s="22"/>
      <c r="F26" s="22"/>
      <c r="G26" s="22"/>
      <c r="H26" s="22"/>
      <c r="I26" s="23"/>
      <c r="J26" s="23"/>
      <c r="K26" s="41"/>
      <c r="L26" s="43"/>
      <c r="M26" s="41"/>
    </row>
    <row r="27" spans="1:13" ht="15">
      <c r="A27" s="26" t="s">
        <v>57</v>
      </c>
      <c r="B27" s="22"/>
      <c r="C27" s="22"/>
      <c r="D27" s="22"/>
      <c r="E27" s="22"/>
      <c r="F27" s="22"/>
      <c r="G27" s="22"/>
      <c r="H27" s="22"/>
      <c r="I27" s="23">
        <v>13</v>
      </c>
      <c r="J27" s="23"/>
      <c r="K27" s="41">
        <v>60680.6</v>
      </c>
      <c r="L27" s="40"/>
      <c r="M27" s="41">
        <v>62818.8</v>
      </c>
    </row>
    <row r="28" spans="1:13" s="3" customFormat="1" ht="16.5" customHeight="1" thickBot="1">
      <c r="A28" s="29" t="s">
        <v>0</v>
      </c>
      <c r="B28" s="29"/>
      <c r="C28" s="29"/>
      <c r="D28" s="29"/>
      <c r="E28" s="29"/>
      <c r="F28" s="29"/>
      <c r="G28" s="29"/>
      <c r="H28" s="29"/>
      <c r="I28" s="28"/>
      <c r="J28" s="28"/>
      <c r="K28" s="44">
        <f>SUM(K13,K21,,K27)</f>
        <v>1608398.3000000003</v>
      </c>
      <c r="L28" s="40"/>
      <c r="M28" s="44">
        <f>SUM(M13,M21,,M27)</f>
        <v>1502793.0999999999</v>
      </c>
    </row>
    <row r="29" spans="1:13" ht="14.1" customHeight="1" thickTop="1">
      <c r="A29" s="22"/>
      <c r="B29" s="22"/>
      <c r="C29" s="22"/>
      <c r="D29" s="22"/>
      <c r="E29" s="22"/>
      <c r="F29" s="22"/>
      <c r="G29" s="22"/>
      <c r="H29" s="22"/>
      <c r="I29" s="22"/>
      <c r="J29" s="23"/>
      <c r="K29" s="45"/>
      <c r="L29" s="40"/>
      <c r="M29" s="45"/>
    </row>
    <row r="30" spans="1:13" ht="14.1" customHeight="1">
      <c r="A30" s="38" t="s">
        <v>7</v>
      </c>
      <c r="B30" s="22"/>
      <c r="C30" s="22"/>
      <c r="D30" s="22"/>
      <c r="E30" s="22"/>
      <c r="F30" s="22"/>
      <c r="G30" s="22"/>
      <c r="H30" s="22"/>
      <c r="I30" s="22"/>
      <c r="J30" s="23"/>
      <c r="K30" s="41"/>
      <c r="L30" s="43"/>
      <c r="M30" s="41"/>
    </row>
    <row r="31" spans="1:13" s="3" customFormat="1" ht="14.1" customHeight="1">
      <c r="A31" s="22" t="s">
        <v>37</v>
      </c>
      <c r="B31" s="29"/>
      <c r="C31" s="29"/>
      <c r="D31" s="29"/>
      <c r="E31" s="29"/>
      <c r="F31" s="29"/>
      <c r="G31" s="29"/>
      <c r="H31" s="29"/>
      <c r="I31" s="29"/>
      <c r="J31" s="28"/>
      <c r="K31" s="42">
        <f>SUM(K32:K38)</f>
        <v>1157193.5999999999</v>
      </c>
      <c r="L31" s="43"/>
      <c r="M31" s="42">
        <f>SUM(M32:M38)</f>
        <v>1067226.8000000003</v>
      </c>
    </row>
    <row r="32" spans="1:13" ht="15">
      <c r="A32" s="22"/>
      <c r="B32" s="26" t="s">
        <v>38</v>
      </c>
      <c r="C32" s="22"/>
      <c r="D32" s="22"/>
      <c r="E32" s="22"/>
      <c r="F32" s="22"/>
      <c r="G32" s="22"/>
      <c r="H32" s="22"/>
      <c r="I32" s="22">
        <v>14</v>
      </c>
      <c r="J32" s="23"/>
      <c r="K32" s="41">
        <v>981679.5</v>
      </c>
      <c r="L32" s="43"/>
      <c r="M32" s="41">
        <v>914774.3</v>
      </c>
    </row>
    <row r="33" spans="1:13" ht="15">
      <c r="A33" s="22"/>
      <c r="B33" s="26" t="s">
        <v>54</v>
      </c>
      <c r="C33" s="22"/>
      <c r="D33" s="22"/>
      <c r="E33" s="22"/>
      <c r="F33" s="22"/>
      <c r="G33" s="22"/>
      <c r="H33" s="22"/>
      <c r="I33" s="22" t="s">
        <v>134</v>
      </c>
      <c r="J33" s="23"/>
      <c r="K33" s="41">
        <v>448.9</v>
      </c>
      <c r="L33" s="43"/>
      <c r="M33" s="41">
        <v>758.8</v>
      </c>
    </row>
    <row r="34" spans="1:13" ht="15">
      <c r="A34" s="22"/>
      <c r="B34" s="26" t="s">
        <v>36</v>
      </c>
      <c r="C34" s="22"/>
      <c r="D34" s="22"/>
      <c r="E34" s="22"/>
      <c r="F34" s="22"/>
      <c r="G34" s="22"/>
      <c r="H34" s="22"/>
      <c r="I34" s="22">
        <v>17</v>
      </c>
      <c r="J34" s="23"/>
      <c r="K34" s="46">
        <v>131717.79999999999</v>
      </c>
      <c r="L34" s="43"/>
      <c r="M34" s="46">
        <v>133759.1</v>
      </c>
    </row>
    <row r="35" spans="1:13" ht="15">
      <c r="A35" s="22"/>
      <c r="B35" s="90" t="s">
        <v>79</v>
      </c>
      <c r="C35" s="22"/>
      <c r="D35" s="22"/>
      <c r="E35" s="22"/>
      <c r="F35" s="22"/>
      <c r="G35" s="22"/>
      <c r="H35" s="22"/>
      <c r="I35" s="22">
        <v>19</v>
      </c>
      <c r="J35" s="23"/>
      <c r="K35" s="46">
        <v>25071.5</v>
      </c>
      <c r="L35" s="43"/>
      <c r="M35" s="46">
        <v>0</v>
      </c>
    </row>
    <row r="36" spans="1:13" ht="15">
      <c r="A36" s="22" t="s">
        <v>66</v>
      </c>
      <c r="B36" s="22"/>
      <c r="C36" s="22"/>
      <c r="D36" s="22"/>
      <c r="E36" s="22"/>
      <c r="F36" s="22"/>
      <c r="G36" s="22"/>
      <c r="H36" s="22"/>
      <c r="I36" s="22">
        <v>23</v>
      </c>
      <c r="J36" s="23"/>
      <c r="K36" s="45">
        <v>7575.4</v>
      </c>
      <c r="L36" s="43"/>
      <c r="M36" s="45">
        <v>9602.4</v>
      </c>
    </row>
    <row r="37" spans="1:13" ht="15">
      <c r="A37" s="22" t="s">
        <v>67</v>
      </c>
      <c r="B37" s="22"/>
      <c r="C37" s="22"/>
      <c r="D37" s="22"/>
      <c r="E37" s="22"/>
      <c r="F37" s="22"/>
      <c r="G37" s="22"/>
      <c r="H37" s="22"/>
      <c r="I37" s="22">
        <v>24</v>
      </c>
      <c r="J37" s="23"/>
      <c r="K37" s="45">
        <v>435.8</v>
      </c>
      <c r="L37" s="43"/>
      <c r="M37" s="45">
        <v>402.6</v>
      </c>
    </row>
    <row r="38" spans="1:13" ht="14.1" customHeight="1">
      <c r="A38" s="172" t="s">
        <v>8</v>
      </c>
      <c r="C38" s="22"/>
      <c r="D38" s="22"/>
      <c r="E38" s="22"/>
      <c r="F38" s="22"/>
      <c r="G38" s="22"/>
      <c r="H38" s="22"/>
      <c r="I38" s="22"/>
      <c r="J38" s="23"/>
      <c r="K38" s="41">
        <v>10264.700000000001</v>
      </c>
      <c r="L38" s="40"/>
      <c r="M38" s="41">
        <v>7929.6</v>
      </c>
    </row>
    <row r="39" spans="1:13" ht="7.5" customHeight="1">
      <c r="A39" s="22"/>
      <c r="B39" s="22"/>
      <c r="C39" s="22"/>
      <c r="D39" s="22"/>
      <c r="E39" s="22"/>
      <c r="F39" s="22"/>
      <c r="G39" s="22"/>
      <c r="H39" s="22"/>
      <c r="I39" s="22"/>
      <c r="J39" s="23"/>
      <c r="K39" s="41"/>
      <c r="L39" s="43"/>
      <c r="M39" s="41"/>
    </row>
    <row r="40" spans="1:13" s="3" customFormat="1" ht="14.1" customHeight="1">
      <c r="A40" s="22" t="s">
        <v>51</v>
      </c>
      <c r="B40" s="29"/>
      <c r="C40" s="29"/>
      <c r="D40" s="29"/>
      <c r="E40" s="29"/>
      <c r="F40" s="29"/>
      <c r="G40" s="29"/>
      <c r="H40" s="29"/>
      <c r="I40" s="29"/>
      <c r="J40" s="28"/>
      <c r="K40" s="42">
        <f>SUM(K41:K43)</f>
        <v>59368.2</v>
      </c>
      <c r="L40" s="43"/>
      <c r="M40" s="42">
        <f>SUM(M41:M43)</f>
        <v>52523</v>
      </c>
    </row>
    <row r="41" spans="1:13" ht="15">
      <c r="A41" s="22"/>
      <c r="B41" s="22" t="s">
        <v>9</v>
      </c>
      <c r="C41" s="22"/>
      <c r="D41" s="22"/>
      <c r="E41" s="22"/>
      <c r="F41" s="22"/>
      <c r="G41" s="22"/>
      <c r="H41" s="22"/>
      <c r="I41" s="22"/>
      <c r="J41" s="23"/>
      <c r="K41" s="41">
        <v>33030.800000000003</v>
      </c>
      <c r="L41" s="43"/>
      <c r="M41" s="41">
        <v>27536.400000000001</v>
      </c>
    </row>
    <row r="42" spans="1:13" ht="15">
      <c r="A42" s="22"/>
      <c r="B42" s="22" t="s">
        <v>10</v>
      </c>
      <c r="C42" s="22"/>
      <c r="D42" s="22"/>
      <c r="E42" s="22"/>
      <c r="F42" s="22"/>
      <c r="G42" s="22"/>
      <c r="H42" s="22"/>
      <c r="I42" s="22"/>
      <c r="J42" s="23"/>
      <c r="K42" s="41">
        <v>6326.7</v>
      </c>
      <c r="L42" s="43"/>
      <c r="M42" s="41">
        <v>5692.2</v>
      </c>
    </row>
    <row r="43" spans="1:13" ht="15">
      <c r="A43" s="22"/>
      <c r="B43" s="22" t="s">
        <v>8</v>
      </c>
      <c r="C43" s="22"/>
      <c r="D43" s="22"/>
      <c r="E43" s="22"/>
      <c r="F43" s="22"/>
      <c r="G43" s="22"/>
      <c r="H43" s="22"/>
      <c r="I43" s="22"/>
      <c r="J43" s="23"/>
      <c r="K43" s="42">
        <v>20010.7</v>
      </c>
      <c r="L43" s="43"/>
      <c r="M43" s="42">
        <v>19294.400000000001</v>
      </c>
    </row>
    <row r="44" spans="1:13" ht="11.25" customHeight="1">
      <c r="A44" s="22"/>
      <c r="B44" s="22"/>
      <c r="C44" s="22"/>
      <c r="D44" s="22"/>
      <c r="E44" s="22"/>
      <c r="F44" s="22"/>
      <c r="G44" s="22"/>
      <c r="H44" s="22"/>
      <c r="I44" s="22"/>
      <c r="J44" s="23"/>
      <c r="K44" s="41"/>
      <c r="L44" s="43"/>
      <c r="M44" s="41"/>
    </row>
    <row r="45" spans="1:13" ht="15">
      <c r="A45" s="22" t="s">
        <v>44</v>
      </c>
      <c r="B45" s="22"/>
      <c r="C45" s="22"/>
      <c r="D45" s="22"/>
      <c r="E45" s="22"/>
      <c r="F45" s="22"/>
      <c r="G45" s="22"/>
      <c r="H45" s="22"/>
      <c r="I45" s="22">
        <v>25</v>
      </c>
      <c r="J45" s="23"/>
      <c r="K45" s="42">
        <f>SUM(K46:K48)</f>
        <v>63644.1</v>
      </c>
      <c r="L45" s="43"/>
      <c r="M45" s="42">
        <f>SUM(M46:M48)</f>
        <v>61752.2</v>
      </c>
    </row>
    <row r="46" spans="1:13" ht="15" hidden="1">
      <c r="A46" s="22" t="s">
        <v>45</v>
      </c>
      <c r="B46" s="22"/>
      <c r="C46" s="22"/>
      <c r="D46" s="22"/>
      <c r="E46" s="22"/>
      <c r="F46" s="22"/>
      <c r="G46" s="22"/>
      <c r="H46" s="22"/>
      <c r="I46" s="22"/>
      <c r="J46" s="23"/>
      <c r="K46" s="41">
        <v>0</v>
      </c>
      <c r="L46" s="43"/>
      <c r="M46" s="41">
        <v>0</v>
      </c>
    </row>
    <row r="47" spans="1:13" ht="15">
      <c r="A47" s="22" t="s">
        <v>68</v>
      </c>
      <c r="B47" s="22"/>
      <c r="C47" s="22"/>
      <c r="D47" s="22"/>
      <c r="E47" s="22"/>
      <c r="F47" s="22"/>
      <c r="G47" s="22"/>
      <c r="H47" s="22"/>
      <c r="I47" s="22"/>
      <c r="J47" s="23"/>
      <c r="K47" s="41">
        <v>28309.5</v>
      </c>
      <c r="L47" s="43"/>
      <c r="M47" s="41">
        <v>27876.7</v>
      </c>
    </row>
    <row r="48" spans="1:13" ht="15">
      <c r="A48" s="22" t="s">
        <v>62</v>
      </c>
      <c r="B48" s="22"/>
      <c r="C48" s="22"/>
      <c r="D48" s="22"/>
      <c r="E48" s="22"/>
      <c r="F48" s="22"/>
      <c r="G48" s="22"/>
      <c r="H48" s="22"/>
      <c r="I48" s="22"/>
      <c r="J48" s="23"/>
      <c r="K48" s="41">
        <v>35334.6</v>
      </c>
      <c r="L48" s="43"/>
      <c r="M48" s="41">
        <v>33875.5</v>
      </c>
    </row>
    <row r="49" spans="1:13" ht="8.25" customHeight="1">
      <c r="A49" s="22"/>
      <c r="B49" s="22"/>
      <c r="C49" s="22"/>
      <c r="D49" s="22"/>
      <c r="E49" s="22"/>
      <c r="F49" s="22"/>
      <c r="G49" s="22"/>
      <c r="H49" s="22"/>
      <c r="I49" s="22"/>
      <c r="J49" s="23"/>
      <c r="K49" s="41"/>
      <c r="L49" s="43"/>
      <c r="M49" s="41"/>
    </row>
    <row r="50" spans="1:13" s="3" customFormat="1" ht="15.75" customHeight="1">
      <c r="A50" s="29" t="s">
        <v>1</v>
      </c>
      <c r="B50" s="29"/>
      <c r="C50" s="29"/>
      <c r="D50" s="29"/>
      <c r="E50" s="29"/>
      <c r="F50" s="29"/>
      <c r="G50" s="29"/>
      <c r="H50" s="29"/>
      <c r="I50" s="29"/>
      <c r="J50" s="28"/>
      <c r="K50" s="42">
        <f>SUM(K31,K40,K45)</f>
        <v>1280205.8999999999</v>
      </c>
      <c r="L50" s="43"/>
      <c r="M50" s="42">
        <f>SUM(M31,M40,M45)</f>
        <v>1181502.0000000002</v>
      </c>
    </row>
    <row r="51" spans="1:13" ht="7.5" customHeight="1">
      <c r="A51" s="22"/>
      <c r="B51" s="22"/>
      <c r="C51" s="22"/>
      <c r="D51" s="22"/>
      <c r="E51" s="22"/>
      <c r="F51" s="22"/>
      <c r="G51" s="22"/>
      <c r="H51" s="22"/>
      <c r="I51" s="22"/>
      <c r="J51" s="23"/>
      <c r="K51" s="41"/>
      <c r="L51" s="43"/>
      <c r="M51" s="41"/>
    </row>
    <row r="52" spans="1:13" s="3" customFormat="1" ht="14.25">
      <c r="A52" s="22" t="s">
        <v>41</v>
      </c>
      <c r="B52" s="29"/>
      <c r="C52" s="29"/>
      <c r="D52" s="29"/>
      <c r="E52" s="29"/>
      <c r="F52" s="29"/>
      <c r="G52" s="29"/>
      <c r="H52" s="29"/>
      <c r="I52" s="29"/>
      <c r="J52" s="28"/>
      <c r="K52" s="42">
        <v>6218.2</v>
      </c>
      <c r="L52" s="43"/>
      <c r="M52" s="42">
        <v>6731.2</v>
      </c>
    </row>
    <row r="53" spans="1:13" ht="7.5" customHeight="1">
      <c r="A53" s="22"/>
      <c r="B53" s="22"/>
      <c r="C53" s="22"/>
      <c r="D53" s="22"/>
      <c r="E53" s="22"/>
      <c r="F53" s="22"/>
      <c r="G53" s="22"/>
      <c r="H53" s="22"/>
      <c r="I53" s="22"/>
      <c r="J53" s="23"/>
      <c r="K53" s="45"/>
      <c r="L53" s="43"/>
      <c r="M53" s="45"/>
    </row>
    <row r="54" spans="1:13" s="3" customFormat="1" ht="14.1" customHeight="1">
      <c r="A54" s="26" t="s">
        <v>11</v>
      </c>
      <c r="B54" s="29"/>
      <c r="C54" s="29"/>
      <c r="D54" s="29"/>
      <c r="E54" s="29"/>
      <c r="F54" s="29"/>
      <c r="G54" s="29"/>
      <c r="H54" s="29"/>
      <c r="I54" s="29"/>
      <c r="J54" s="28"/>
      <c r="K54" s="42">
        <f>SUM(K55:K56)</f>
        <v>321974.2</v>
      </c>
      <c r="L54" s="43"/>
      <c r="M54" s="42">
        <f>SUM(M55:M56)</f>
        <v>314559.90000000002</v>
      </c>
    </row>
    <row r="55" spans="1:13" ht="14.85" customHeight="1">
      <c r="A55" s="22"/>
      <c r="B55" s="22" t="s">
        <v>12</v>
      </c>
      <c r="C55" s="22"/>
      <c r="D55" s="22"/>
      <c r="E55" s="22"/>
      <c r="F55" s="22"/>
      <c r="G55" s="22"/>
      <c r="H55" s="22"/>
      <c r="I55" s="22"/>
      <c r="J55" s="47"/>
      <c r="K55" s="41">
        <v>163000</v>
      </c>
      <c r="L55" s="43"/>
      <c r="M55" s="41">
        <v>163000</v>
      </c>
    </row>
    <row r="56" spans="1:13" ht="14.25" customHeight="1">
      <c r="A56" s="22"/>
      <c r="B56" s="22" t="s">
        <v>13</v>
      </c>
      <c r="C56" s="22"/>
      <c r="D56" s="22"/>
      <c r="E56" s="22"/>
      <c r="F56" s="22"/>
      <c r="G56" s="22"/>
      <c r="H56" s="22"/>
      <c r="I56" s="23" t="s">
        <v>135</v>
      </c>
      <c r="J56" s="23"/>
      <c r="K56" s="41">
        <v>158974.20000000001</v>
      </c>
      <c r="L56" s="43"/>
      <c r="M56" s="41">
        <v>151559.9</v>
      </c>
    </row>
    <row r="57" spans="1:13" s="3" customFormat="1" ht="19.5" customHeight="1" thickBot="1">
      <c r="A57" s="29" t="s">
        <v>14</v>
      </c>
      <c r="B57" s="29"/>
      <c r="C57" s="29"/>
      <c r="D57" s="29"/>
      <c r="E57" s="29"/>
      <c r="F57" s="29"/>
      <c r="G57" s="29"/>
      <c r="H57" s="29"/>
      <c r="I57" s="29"/>
      <c r="J57" s="28"/>
      <c r="K57" s="44">
        <f>SUM(K50,K52,K54)</f>
        <v>1608398.2999999998</v>
      </c>
      <c r="L57" s="43"/>
      <c r="M57" s="44">
        <f>SUM(M50,M52,M54)</f>
        <v>1502793.1</v>
      </c>
    </row>
    <row r="58" spans="1:13" ht="15.75" customHeight="1" thickTop="1">
      <c r="A58" s="22"/>
      <c r="B58" s="22"/>
      <c r="C58" s="22"/>
      <c r="D58" s="22"/>
      <c r="E58" s="22"/>
      <c r="F58" s="22"/>
      <c r="G58" s="22"/>
      <c r="H58" s="22"/>
      <c r="I58" s="22"/>
      <c r="J58" s="23"/>
      <c r="K58" s="24"/>
      <c r="L58" s="48"/>
      <c r="M58" s="24"/>
    </row>
    <row r="59" spans="1:13" ht="20.25" customHeight="1">
      <c r="A59" s="49" t="s">
        <v>39</v>
      </c>
      <c r="B59" s="22"/>
      <c r="C59" s="22"/>
      <c r="D59" s="22"/>
      <c r="E59" s="22"/>
      <c r="F59" s="22"/>
      <c r="G59" s="22"/>
      <c r="H59" s="22"/>
      <c r="I59" s="22"/>
      <c r="J59" s="23"/>
      <c r="K59" s="24"/>
      <c r="L59" s="48"/>
      <c r="M59" s="24"/>
    </row>
    <row r="60" spans="1:13" ht="19.5" customHeight="1">
      <c r="A60" s="82"/>
      <c r="B60" s="22"/>
      <c r="C60" s="22"/>
      <c r="D60" s="22"/>
      <c r="E60" s="22"/>
      <c r="F60" s="22"/>
      <c r="G60" s="22"/>
      <c r="H60" s="22"/>
      <c r="I60" s="22"/>
      <c r="J60" s="23"/>
      <c r="K60" s="24"/>
      <c r="L60" s="48"/>
      <c r="M60" s="24"/>
    </row>
    <row r="61" spans="1:13" ht="15.75" thickBot="1">
      <c r="A61" s="84"/>
      <c r="B61" s="22"/>
      <c r="C61" s="22"/>
      <c r="D61" s="22"/>
      <c r="E61" s="22"/>
      <c r="F61" s="22"/>
      <c r="G61" s="22"/>
      <c r="H61" s="22"/>
      <c r="I61" s="22"/>
      <c r="J61" s="22"/>
      <c r="K61" s="23"/>
      <c r="L61" s="23"/>
      <c r="M61" s="23"/>
    </row>
    <row r="62" spans="1:13" ht="15.75" thickTop="1">
      <c r="A62" s="53"/>
      <c r="B62" s="30"/>
      <c r="C62" s="30"/>
      <c r="D62" s="30"/>
      <c r="E62" s="30"/>
      <c r="F62" s="30"/>
      <c r="G62" s="30"/>
      <c r="H62" s="30"/>
      <c r="I62" s="30"/>
      <c r="J62" s="30"/>
      <c r="K62" s="31"/>
      <c r="L62" s="31"/>
      <c r="M62" s="31"/>
    </row>
    <row r="63" spans="1:13" ht="15">
      <c r="B63" s="4" t="s">
        <v>46</v>
      </c>
      <c r="L63" s="48"/>
    </row>
    <row r="64" spans="1:13" ht="15">
      <c r="B64" s="4"/>
      <c r="L64" s="48"/>
    </row>
    <row r="65" spans="1:13" ht="15">
      <c r="L65" s="5"/>
    </row>
    <row r="66" spans="1:13" ht="15">
      <c r="A66" s="90" t="s">
        <v>75</v>
      </c>
      <c r="B66" s="90"/>
      <c r="C66" s="90"/>
      <c r="D66" s="90"/>
      <c r="E66" s="90"/>
      <c r="F66" s="90"/>
      <c r="G66" s="90"/>
      <c r="H66" s="90"/>
      <c r="I66" s="90"/>
      <c r="J66" s="90"/>
      <c r="K66" s="90"/>
      <c r="L66" s="90"/>
    </row>
    <row r="67" spans="1:13" ht="15">
      <c r="A67" s="90" t="s">
        <v>76</v>
      </c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</row>
    <row r="68" spans="1:13" ht="15">
      <c r="A68" s="10"/>
      <c r="B68" s="6"/>
      <c r="C68" s="6"/>
      <c r="D68" s="6"/>
      <c r="E68" s="6"/>
      <c r="F68" s="6"/>
      <c r="G68" s="6"/>
      <c r="H68" s="12"/>
      <c r="I68" s="12"/>
      <c r="J68" s="12"/>
      <c r="K68" s="6"/>
      <c r="L68" s="6"/>
      <c r="M68" s="6"/>
    </row>
    <row r="69" spans="1:13" ht="15">
      <c r="K69" s="2"/>
      <c r="L69" s="11"/>
    </row>
    <row r="70" spans="1:13" ht="15">
      <c r="K70" s="2"/>
      <c r="L70" s="11"/>
    </row>
    <row r="71" spans="1:13" ht="15">
      <c r="A71" s="90"/>
      <c r="B71" s="90" t="s">
        <v>127</v>
      </c>
      <c r="C71" s="90"/>
      <c r="D71" s="90"/>
      <c r="E71" s="90"/>
      <c r="F71" s="90"/>
      <c r="G71" s="90"/>
      <c r="H71" s="90"/>
      <c r="I71" s="90"/>
      <c r="J71" s="90"/>
      <c r="K71" s="90"/>
      <c r="L71" s="89" t="s">
        <v>59</v>
      </c>
    </row>
    <row r="72" spans="1:13" ht="15">
      <c r="A72" s="90"/>
      <c r="B72" s="90" t="s">
        <v>77</v>
      </c>
      <c r="C72" s="90"/>
      <c r="D72" s="90"/>
      <c r="E72" s="90"/>
      <c r="F72" s="90"/>
      <c r="G72" s="90"/>
      <c r="H72" s="90"/>
      <c r="I72" s="90"/>
      <c r="J72" s="90"/>
      <c r="K72" s="90"/>
      <c r="L72" s="89" t="s">
        <v>60</v>
      </c>
    </row>
    <row r="73" spans="1:13" ht="15">
      <c r="A73" s="90"/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89" t="s">
        <v>61</v>
      </c>
    </row>
    <row r="74" spans="1:13" ht="15">
      <c r="L74" s="5"/>
    </row>
    <row r="75" spans="1:13" ht="15">
      <c r="L75" s="5"/>
    </row>
    <row r="76" spans="1:13" ht="15">
      <c r="L76" s="5"/>
    </row>
    <row r="77" spans="1:13" ht="15">
      <c r="L77" s="5"/>
    </row>
    <row r="78" spans="1:13" ht="15">
      <c r="L78" s="5"/>
    </row>
    <row r="79" spans="1:13" ht="15">
      <c r="L79" s="5"/>
    </row>
    <row r="80" spans="1:13" s="17" customFormat="1" ht="12.75" customHeight="1">
      <c r="A80" s="16"/>
      <c r="B80" s="16"/>
      <c r="H80" s="18"/>
      <c r="I80" s="18"/>
    </row>
    <row r="81" spans="1:13" s="17" customFormat="1" ht="12.75" customHeight="1">
      <c r="A81" s="16"/>
      <c r="B81" s="16"/>
      <c r="H81" s="18"/>
      <c r="I81" s="18"/>
    </row>
    <row r="82" spans="1:13" ht="12.75" customHeight="1">
      <c r="A82" s="13"/>
      <c r="K82" s="5"/>
      <c r="L82" s="5"/>
      <c r="M82" s="5"/>
    </row>
    <row r="83" spans="1:13" ht="12.75" customHeight="1">
      <c r="L83" s="5"/>
    </row>
    <row r="84" spans="1:13" ht="15">
      <c r="L84" s="5"/>
    </row>
    <row r="85" spans="1:13" ht="15">
      <c r="L85" s="5"/>
    </row>
    <row r="86" spans="1:13" ht="15">
      <c r="L86" s="5"/>
    </row>
  </sheetData>
  <pageMargins left="0.8" right="0.6" top="0.5" bottom="0.3" header="0.39370078740157499" footer="0.6"/>
  <pageSetup scale="90" orientation="portrait" blackAndWhite="1" r:id="rId1"/>
  <headerFooter alignWithMargins="0">
    <oddFooter>&amp;C&amp;"Univers for KPMG,Regular"6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showGridLines="0" zoomScaleNormal="100" zoomScaleSheetLayoutView="75" workbookViewId="0">
      <selection activeCell="A5" sqref="A5"/>
    </sheetView>
  </sheetViews>
  <sheetFormatPr defaultColWidth="10.7109375" defaultRowHeight="14.25" customHeight="1"/>
  <cols>
    <col min="1" max="1" width="1" customWidth="1"/>
    <col min="2" max="2" width="0.140625" customWidth="1"/>
    <col min="3" max="3" width="1.42578125" customWidth="1"/>
    <col min="4" max="4" width="1.85546875" customWidth="1"/>
    <col min="5" max="5" width="4.5703125" customWidth="1"/>
    <col min="6" max="6" width="3.42578125" customWidth="1"/>
    <col min="7" max="7" width="11.7109375" customWidth="1"/>
    <col min="8" max="8" width="44.85546875" customWidth="1"/>
    <col min="9" max="9" width="8.5703125" customWidth="1"/>
    <col min="10" max="10" width="5" customWidth="1"/>
    <col min="11" max="11" width="11.140625" customWidth="1"/>
    <col min="12" max="12" width="3.85546875" customWidth="1"/>
    <col min="13" max="13" width="11.140625" customWidth="1"/>
    <col min="14" max="15" width="10.7109375" style="20"/>
    <col min="256" max="256" width="1" customWidth="1"/>
    <col min="257" max="257" width="0.140625" customWidth="1"/>
    <col min="258" max="258" width="1.42578125" customWidth="1"/>
    <col min="259" max="259" width="1.85546875" customWidth="1"/>
    <col min="260" max="260" width="4.5703125" customWidth="1"/>
    <col min="261" max="261" width="3.42578125" customWidth="1"/>
    <col min="262" max="262" width="11.7109375" customWidth="1"/>
    <col min="263" max="263" width="40.28515625" customWidth="1"/>
    <col min="264" max="264" width="6" bestFit="1" customWidth="1"/>
    <col min="265" max="265" width="11.7109375" customWidth="1"/>
    <col min="266" max="266" width="3.5703125" customWidth="1"/>
    <col min="267" max="267" width="11.7109375" customWidth="1"/>
    <col min="268" max="268" width="5.140625" customWidth="1"/>
    <col min="512" max="512" width="1" customWidth="1"/>
    <col min="513" max="513" width="0.140625" customWidth="1"/>
    <col min="514" max="514" width="1.42578125" customWidth="1"/>
    <col min="515" max="515" width="1.85546875" customWidth="1"/>
    <col min="516" max="516" width="4.5703125" customWidth="1"/>
    <col min="517" max="517" width="3.42578125" customWidth="1"/>
    <col min="518" max="518" width="11.7109375" customWidth="1"/>
    <col min="519" max="519" width="40.28515625" customWidth="1"/>
    <col min="520" max="520" width="6" bestFit="1" customWidth="1"/>
    <col min="521" max="521" width="11.7109375" customWidth="1"/>
    <col min="522" max="522" width="3.5703125" customWidth="1"/>
    <col min="523" max="523" width="11.7109375" customWidth="1"/>
    <col min="524" max="524" width="5.140625" customWidth="1"/>
    <col min="768" max="768" width="1" customWidth="1"/>
    <col min="769" max="769" width="0.140625" customWidth="1"/>
    <col min="770" max="770" width="1.42578125" customWidth="1"/>
    <col min="771" max="771" width="1.85546875" customWidth="1"/>
    <col min="772" max="772" width="4.5703125" customWidth="1"/>
    <col min="773" max="773" width="3.42578125" customWidth="1"/>
    <col min="774" max="774" width="11.7109375" customWidth="1"/>
    <col min="775" max="775" width="40.28515625" customWidth="1"/>
    <col min="776" max="776" width="6" bestFit="1" customWidth="1"/>
    <col min="777" max="777" width="11.7109375" customWidth="1"/>
    <col min="778" max="778" width="3.5703125" customWidth="1"/>
    <col min="779" max="779" width="11.7109375" customWidth="1"/>
    <col min="780" max="780" width="5.140625" customWidth="1"/>
    <col min="1024" max="1024" width="1" customWidth="1"/>
    <col min="1025" max="1025" width="0.140625" customWidth="1"/>
    <col min="1026" max="1026" width="1.42578125" customWidth="1"/>
    <col min="1027" max="1027" width="1.85546875" customWidth="1"/>
    <col min="1028" max="1028" width="4.5703125" customWidth="1"/>
    <col min="1029" max="1029" width="3.42578125" customWidth="1"/>
    <col min="1030" max="1030" width="11.7109375" customWidth="1"/>
    <col min="1031" max="1031" width="40.28515625" customWidth="1"/>
    <col min="1032" max="1032" width="6" bestFit="1" customWidth="1"/>
    <col min="1033" max="1033" width="11.7109375" customWidth="1"/>
    <col min="1034" max="1034" width="3.5703125" customWidth="1"/>
    <col min="1035" max="1035" width="11.7109375" customWidth="1"/>
    <col min="1036" max="1036" width="5.140625" customWidth="1"/>
    <col min="1280" max="1280" width="1" customWidth="1"/>
    <col min="1281" max="1281" width="0.140625" customWidth="1"/>
    <col min="1282" max="1282" width="1.42578125" customWidth="1"/>
    <col min="1283" max="1283" width="1.85546875" customWidth="1"/>
    <col min="1284" max="1284" width="4.5703125" customWidth="1"/>
    <col min="1285" max="1285" width="3.42578125" customWidth="1"/>
    <col min="1286" max="1286" width="11.7109375" customWidth="1"/>
    <col min="1287" max="1287" width="40.28515625" customWidth="1"/>
    <col min="1288" max="1288" width="6" bestFit="1" customWidth="1"/>
    <col min="1289" max="1289" width="11.7109375" customWidth="1"/>
    <col min="1290" max="1290" width="3.5703125" customWidth="1"/>
    <col min="1291" max="1291" width="11.7109375" customWidth="1"/>
    <col min="1292" max="1292" width="5.140625" customWidth="1"/>
    <col min="1536" max="1536" width="1" customWidth="1"/>
    <col min="1537" max="1537" width="0.140625" customWidth="1"/>
    <col min="1538" max="1538" width="1.42578125" customWidth="1"/>
    <col min="1539" max="1539" width="1.85546875" customWidth="1"/>
    <col min="1540" max="1540" width="4.5703125" customWidth="1"/>
    <col min="1541" max="1541" width="3.42578125" customWidth="1"/>
    <col min="1542" max="1542" width="11.7109375" customWidth="1"/>
    <col min="1543" max="1543" width="40.28515625" customWidth="1"/>
    <col min="1544" max="1544" width="6" bestFit="1" customWidth="1"/>
    <col min="1545" max="1545" width="11.7109375" customWidth="1"/>
    <col min="1546" max="1546" width="3.5703125" customWidth="1"/>
    <col min="1547" max="1547" width="11.7109375" customWidth="1"/>
    <col min="1548" max="1548" width="5.140625" customWidth="1"/>
    <col min="1792" max="1792" width="1" customWidth="1"/>
    <col min="1793" max="1793" width="0.140625" customWidth="1"/>
    <col min="1794" max="1794" width="1.42578125" customWidth="1"/>
    <col min="1795" max="1795" width="1.85546875" customWidth="1"/>
    <col min="1796" max="1796" width="4.5703125" customWidth="1"/>
    <col min="1797" max="1797" width="3.42578125" customWidth="1"/>
    <col min="1798" max="1798" width="11.7109375" customWidth="1"/>
    <col min="1799" max="1799" width="40.28515625" customWidth="1"/>
    <col min="1800" max="1800" width="6" bestFit="1" customWidth="1"/>
    <col min="1801" max="1801" width="11.7109375" customWidth="1"/>
    <col min="1802" max="1802" width="3.5703125" customWidth="1"/>
    <col min="1803" max="1803" width="11.7109375" customWidth="1"/>
    <col min="1804" max="1804" width="5.140625" customWidth="1"/>
    <col min="2048" max="2048" width="1" customWidth="1"/>
    <col min="2049" max="2049" width="0.140625" customWidth="1"/>
    <col min="2050" max="2050" width="1.42578125" customWidth="1"/>
    <col min="2051" max="2051" width="1.85546875" customWidth="1"/>
    <col min="2052" max="2052" width="4.5703125" customWidth="1"/>
    <col min="2053" max="2053" width="3.42578125" customWidth="1"/>
    <col min="2054" max="2054" width="11.7109375" customWidth="1"/>
    <col min="2055" max="2055" width="40.28515625" customWidth="1"/>
    <col min="2056" max="2056" width="6" bestFit="1" customWidth="1"/>
    <col min="2057" max="2057" width="11.7109375" customWidth="1"/>
    <col min="2058" max="2058" width="3.5703125" customWidth="1"/>
    <col min="2059" max="2059" width="11.7109375" customWidth="1"/>
    <col min="2060" max="2060" width="5.140625" customWidth="1"/>
    <col min="2304" max="2304" width="1" customWidth="1"/>
    <col min="2305" max="2305" width="0.140625" customWidth="1"/>
    <col min="2306" max="2306" width="1.42578125" customWidth="1"/>
    <col min="2307" max="2307" width="1.85546875" customWidth="1"/>
    <col min="2308" max="2308" width="4.5703125" customWidth="1"/>
    <col min="2309" max="2309" width="3.42578125" customWidth="1"/>
    <col min="2310" max="2310" width="11.7109375" customWidth="1"/>
    <col min="2311" max="2311" width="40.28515625" customWidth="1"/>
    <col min="2312" max="2312" width="6" bestFit="1" customWidth="1"/>
    <col min="2313" max="2313" width="11.7109375" customWidth="1"/>
    <col min="2314" max="2314" width="3.5703125" customWidth="1"/>
    <col min="2315" max="2315" width="11.7109375" customWidth="1"/>
    <col min="2316" max="2316" width="5.140625" customWidth="1"/>
    <col min="2560" max="2560" width="1" customWidth="1"/>
    <col min="2561" max="2561" width="0.140625" customWidth="1"/>
    <col min="2562" max="2562" width="1.42578125" customWidth="1"/>
    <col min="2563" max="2563" width="1.85546875" customWidth="1"/>
    <col min="2564" max="2564" width="4.5703125" customWidth="1"/>
    <col min="2565" max="2565" width="3.42578125" customWidth="1"/>
    <col min="2566" max="2566" width="11.7109375" customWidth="1"/>
    <col min="2567" max="2567" width="40.28515625" customWidth="1"/>
    <col min="2568" max="2568" width="6" bestFit="1" customWidth="1"/>
    <col min="2569" max="2569" width="11.7109375" customWidth="1"/>
    <col min="2570" max="2570" width="3.5703125" customWidth="1"/>
    <col min="2571" max="2571" width="11.7109375" customWidth="1"/>
    <col min="2572" max="2572" width="5.140625" customWidth="1"/>
    <col min="2816" max="2816" width="1" customWidth="1"/>
    <col min="2817" max="2817" width="0.140625" customWidth="1"/>
    <col min="2818" max="2818" width="1.42578125" customWidth="1"/>
    <col min="2819" max="2819" width="1.85546875" customWidth="1"/>
    <col min="2820" max="2820" width="4.5703125" customWidth="1"/>
    <col min="2821" max="2821" width="3.42578125" customWidth="1"/>
    <col min="2822" max="2822" width="11.7109375" customWidth="1"/>
    <col min="2823" max="2823" width="40.28515625" customWidth="1"/>
    <col min="2824" max="2824" width="6" bestFit="1" customWidth="1"/>
    <col min="2825" max="2825" width="11.7109375" customWidth="1"/>
    <col min="2826" max="2826" width="3.5703125" customWidth="1"/>
    <col min="2827" max="2827" width="11.7109375" customWidth="1"/>
    <col min="2828" max="2828" width="5.140625" customWidth="1"/>
    <col min="3072" max="3072" width="1" customWidth="1"/>
    <col min="3073" max="3073" width="0.140625" customWidth="1"/>
    <col min="3074" max="3074" width="1.42578125" customWidth="1"/>
    <col min="3075" max="3075" width="1.85546875" customWidth="1"/>
    <col min="3076" max="3076" width="4.5703125" customWidth="1"/>
    <col min="3077" max="3077" width="3.42578125" customWidth="1"/>
    <col min="3078" max="3078" width="11.7109375" customWidth="1"/>
    <col min="3079" max="3079" width="40.28515625" customWidth="1"/>
    <col min="3080" max="3080" width="6" bestFit="1" customWidth="1"/>
    <col min="3081" max="3081" width="11.7109375" customWidth="1"/>
    <col min="3082" max="3082" width="3.5703125" customWidth="1"/>
    <col min="3083" max="3083" width="11.7109375" customWidth="1"/>
    <col min="3084" max="3084" width="5.140625" customWidth="1"/>
    <col min="3328" max="3328" width="1" customWidth="1"/>
    <col min="3329" max="3329" width="0.140625" customWidth="1"/>
    <col min="3330" max="3330" width="1.42578125" customWidth="1"/>
    <col min="3331" max="3331" width="1.85546875" customWidth="1"/>
    <col min="3332" max="3332" width="4.5703125" customWidth="1"/>
    <col min="3333" max="3333" width="3.42578125" customWidth="1"/>
    <col min="3334" max="3334" width="11.7109375" customWidth="1"/>
    <col min="3335" max="3335" width="40.28515625" customWidth="1"/>
    <col min="3336" max="3336" width="6" bestFit="1" customWidth="1"/>
    <col min="3337" max="3337" width="11.7109375" customWidth="1"/>
    <col min="3338" max="3338" width="3.5703125" customWidth="1"/>
    <col min="3339" max="3339" width="11.7109375" customWidth="1"/>
    <col min="3340" max="3340" width="5.140625" customWidth="1"/>
    <col min="3584" max="3584" width="1" customWidth="1"/>
    <col min="3585" max="3585" width="0.140625" customWidth="1"/>
    <col min="3586" max="3586" width="1.42578125" customWidth="1"/>
    <col min="3587" max="3587" width="1.85546875" customWidth="1"/>
    <col min="3588" max="3588" width="4.5703125" customWidth="1"/>
    <col min="3589" max="3589" width="3.42578125" customWidth="1"/>
    <col min="3590" max="3590" width="11.7109375" customWidth="1"/>
    <col min="3591" max="3591" width="40.28515625" customWidth="1"/>
    <col min="3592" max="3592" width="6" bestFit="1" customWidth="1"/>
    <col min="3593" max="3593" width="11.7109375" customWidth="1"/>
    <col min="3594" max="3594" width="3.5703125" customWidth="1"/>
    <col min="3595" max="3595" width="11.7109375" customWidth="1"/>
    <col min="3596" max="3596" width="5.140625" customWidth="1"/>
    <col min="3840" max="3840" width="1" customWidth="1"/>
    <col min="3841" max="3841" width="0.140625" customWidth="1"/>
    <col min="3842" max="3842" width="1.42578125" customWidth="1"/>
    <col min="3843" max="3843" width="1.85546875" customWidth="1"/>
    <col min="3844" max="3844" width="4.5703125" customWidth="1"/>
    <col min="3845" max="3845" width="3.42578125" customWidth="1"/>
    <col min="3846" max="3846" width="11.7109375" customWidth="1"/>
    <col min="3847" max="3847" width="40.28515625" customWidth="1"/>
    <col min="3848" max="3848" width="6" bestFit="1" customWidth="1"/>
    <col min="3849" max="3849" width="11.7109375" customWidth="1"/>
    <col min="3850" max="3850" width="3.5703125" customWidth="1"/>
    <col min="3851" max="3851" width="11.7109375" customWidth="1"/>
    <col min="3852" max="3852" width="5.140625" customWidth="1"/>
    <col min="4096" max="4096" width="1" customWidth="1"/>
    <col min="4097" max="4097" width="0.140625" customWidth="1"/>
    <col min="4098" max="4098" width="1.42578125" customWidth="1"/>
    <col min="4099" max="4099" width="1.85546875" customWidth="1"/>
    <col min="4100" max="4100" width="4.5703125" customWidth="1"/>
    <col min="4101" max="4101" width="3.42578125" customWidth="1"/>
    <col min="4102" max="4102" width="11.7109375" customWidth="1"/>
    <col min="4103" max="4103" width="40.28515625" customWidth="1"/>
    <col min="4104" max="4104" width="6" bestFit="1" customWidth="1"/>
    <col min="4105" max="4105" width="11.7109375" customWidth="1"/>
    <col min="4106" max="4106" width="3.5703125" customWidth="1"/>
    <col min="4107" max="4107" width="11.7109375" customWidth="1"/>
    <col min="4108" max="4108" width="5.140625" customWidth="1"/>
    <col min="4352" max="4352" width="1" customWidth="1"/>
    <col min="4353" max="4353" width="0.140625" customWidth="1"/>
    <col min="4354" max="4354" width="1.42578125" customWidth="1"/>
    <col min="4355" max="4355" width="1.85546875" customWidth="1"/>
    <col min="4356" max="4356" width="4.5703125" customWidth="1"/>
    <col min="4357" max="4357" width="3.42578125" customWidth="1"/>
    <col min="4358" max="4358" width="11.7109375" customWidth="1"/>
    <col min="4359" max="4359" width="40.28515625" customWidth="1"/>
    <col min="4360" max="4360" width="6" bestFit="1" customWidth="1"/>
    <col min="4361" max="4361" width="11.7109375" customWidth="1"/>
    <col min="4362" max="4362" width="3.5703125" customWidth="1"/>
    <col min="4363" max="4363" width="11.7109375" customWidth="1"/>
    <col min="4364" max="4364" width="5.140625" customWidth="1"/>
    <col min="4608" max="4608" width="1" customWidth="1"/>
    <col min="4609" max="4609" width="0.140625" customWidth="1"/>
    <col min="4610" max="4610" width="1.42578125" customWidth="1"/>
    <col min="4611" max="4611" width="1.85546875" customWidth="1"/>
    <col min="4612" max="4612" width="4.5703125" customWidth="1"/>
    <col min="4613" max="4613" width="3.42578125" customWidth="1"/>
    <col min="4614" max="4614" width="11.7109375" customWidth="1"/>
    <col min="4615" max="4615" width="40.28515625" customWidth="1"/>
    <col min="4616" max="4616" width="6" bestFit="1" customWidth="1"/>
    <col min="4617" max="4617" width="11.7109375" customWidth="1"/>
    <col min="4618" max="4618" width="3.5703125" customWidth="1"/>
    <col min="4619" max="4619" width="11.7109375" customWidth="1"/>
    <col min="4620" max="4620" width="5.140625" customWidth="1"/>
    <col min="4864" max="4864" width="1" customWidth="1"/>
    <col min="4865" max="4865" width="0.140625" customWidth="1"/>
    <col min="4866" max="4866" width="1.42578125" customWidth="1"/>
    <col min="4867" max="4867" width="1.85546875" customWidth="1"/>
    <col min="4868" max="4868" width="4.5703125" customWidth="1"/>
    <col min="4869" max="4869" width="3.42578125" customWidth="1"/>
    <col min="4870" max="4870" width="11.7109375" customWidth="1"/>
    <col min="4871" max="4871" width="40.28515625" customWidth="1"/>
    <col min="4872" max="4872" width="6" bestFit="1" customWidth="1"/>
    <col min="4873" max="4873" width="11.7109375" customWidth="1"/>
    <col min="4874" max="4874" width="3.5703125" customWidth="1"/>
    <col min="4875" max="4875" width="11.7109375" customWidth="1"/>
    <col min="4876" max="4876" width="5.140625" customWidth="1"/>
    <col min="5120" max="5120" width="1" customWidth="1"/>
    <col min="5121" max="5121" width="0.140625" customWidth="1"/>
    <col min="5122" max="5122" width="1.42578125" customWidth="1"/>
    <col min="5123" max="5123" width="1.85546875" customWidth="1"/>
    <col min="5124" max="5124" width="4.5703125" customWidth="1"/>
    <col min="5125" max="5125" width="3.42578125" customWidth="1"/>
    <col min="5126" max="5126" width="11.7109375" customWidth="1"/>
    <col min="5127" max="5127" width="40.28515625" customWidth="1"/>
    <col min="5128" max="5128" width="6" bestFit="1" customWidth="1"/>
    <col min="5129" max="5129" width="11.7109375" customWidth="1"/>
    <col min="5130" max="5130" width="3.5703125" customWidth="1"/>
    <col min="5131" max="5131" width="11.7109375" customWidth="1"/>
    <col min="5132" max="5132" width="5.140625" customWidth="1"/>
    <col min="5376" max="5376" width="1" customWidth="1"/>
    <col min="5377" max="5377" width="0.140625" customWidth="1"/>
    <col min="5378" max="5378" width="1.42578125" customWidth="1"/>
    <col min="5379" max="5379" width="1.85546875" customWidth="1"/>
    <col min="5380" max="5380" width="4.5703125" customWidth="1"/>
    <col min="5381" max="5381" width="3.42578125" customWidth="1"/>
    <col min="5382" max="5382" width="11.7109375" customWidth="1"/>
    <col min="5383" max="5383" width="40.28515625" customWidth="1"/>
    <col min="5384" max="5384" width="6" bestFit="1" customWidth="1"/>
    <col min="5385" max="5385" width="11.7109375" customWidth="1"/>
    <col min="5386" max="5386" width="3.5703125" customWidth="1"/>
    <col min="5387" max="5387" width="11.7109375" customWidth="1"/>
    <col min="5388" max="5388" width="5.140625" customWidth="1"/>
    <col min="5632" max="5632" width="1" customWidth="1"/>
    <col min="5633" max="5633" width="0.140625" customWidth="1"/>
    <col min="5634" max="5634" width="1.42578125" customWidth="1"/>
    <col min="5635" max="5635" width="1.85546875" customWidth="1"/>
    <col min="5636" max="5636" width="4.5703125" customWidth="1"/>
    <col min="5637" max="5637" width="3.42578125" customWidth="1"/>
    <col min="5638" max="5638" width="11.7109375" customWidth="1"/>
    <col min="5639" max="5639" width="40.28515625" customWidth="1"/>
    <col min="5640" max="5640" width="6" bestFit="1" customWidth="1"/>
    <col min="5641" max="5641" width="11.7109375" customWidth="1"/>
    <col min="5642" max="5642" width="3.5703125" customWidth="1"/>
    <col min="5643" max="5643" width="11.7109375" customWidth="1"/>
    <col min="5644" max="5644" width="5.140625" customWidth="1"/>
    <col min="5888" max="5888" width="1" customWidth="1"/>
    <col min="5889" max="5889" width="0.140625" customWidth="1"/>
    <col min="5890" max="5890" width="1.42578125" customWidth="1"/>
    <col min="5891" max="5891" width="1.85546875" customWidth="1"/>
    <col min="5892" max="5892" width="4.5703125" customWidth="1"/>
    <col min="5893" max="5893" width="3.42578125" customWidth="1"/>
    <col min="5894" max="5894" width="11.7109375" customWidth="1"/>
    <col min="5895" max="5895" width="40.28515625" customWidth="1"/>
    <col min="5896" max="5896" width="6" bestFit="1" customWidth="1"/>
    <col min="5897" max="5897" width="11.7109375" customWidth="1"/>
    <col min="5898" max="5898" width="3.5703125" customWidth="1"/>
    <col min="5899" max="5899" width="11.7109375" customWidth="1"/>
    <col min="5900" max="5900" width="5.140625" customWidth="1"/>
    <col min="6144" max="6144" width="1" customWidth="1"/>
    <col min="6145" max="6145" width="0.140625" customWidth="1"/>
    <col min="6146" max="6146" width="1.42578125" customWidth="1"/>
    <col min="6147" max="6147" width="1.85546875" customWidth="1"/>
    <col min="6148" max="6148" width="4.5703125" customWidth="1"/>
    <col min="6149" max="6149" width="3.42578125" customWidth="1"/>
    <col min="6150" max="6150" width="11.7109375" customWidth="1"/>
    <col min="6151" max="6151" width="40.28515625" customWidth="1"/>
    <col min="6152" max="6152" width="6" bestFit="1" customWidth="1"/>
    <col min="6153" max="6153" width="11.7109375" customWidth="1"/>
    <col min="6154" max="6154" width="3.5703125" customWidth="1"/>
    <col min="6155" max="6155" width="11.7109375" customWidth="1"/>
    <col min="6156" max="6156" width="5.140625" customWidth="1"/>
    <col min="6400" max="6400" width="1" customWidth="1"/>
    <col min="6401" max="6401" width="0.140625" customWidth="1"/>
    <col min="6402" max="6402" width="1.42578125" customWidth="1"/>
    <col min="6403" max="6403" width="1.85546875" customWidth="1"/>
    <col min="6404" max="6404" width="4.5703125" customWidth="1"/>
    <col min="6405" max="6405" width="3.42578125" customWidth="1"/>
    <col min="6406" max="6406" width="11.7109375" customWidth="1"/>
    <col min="6407" max="6407" width="40.28515625" customWidth="1"/>
    <col min="6408" max="6408" width="6" bestFit="1" customWidth="1"/>
    <col min="6409" max="6409" width="11.7109375" customWidth="1"/>
    <col min="6410" max="6410" width="3.5703125" customWidth="1"/>
    <col min="6411" max="6411" width="11.7109375" customWidth="1"/>
    <col min="6412" max="6412" width="5.140625" customWidth="1"/>
    <col min="6656" max="6656" width="1" customWidth="1"/>
    <col min="6657" max="6657" width="0.140625" customWidth="1"/>
    <col min="6658" max="6658" width="1.42578125" customWidth="1"/>
    <col min="6659" max="6659" width="1.85546875" customWidth="1"/>
    <col min="6660" max="6660" width="4.5703125" customWidth="1"/>
    <col min="6661" max="6661" width="3.42578125" customWidth="1"/>
    <col min="6662" max="6662" width="11.7109375" customWidth="1"/>
    <col min="6663" max="6663" width="40.28515625" customWidth="1"/>
    <col min="6664" max="6664" width="6" bestFit="1" customWidth="1"/>
    <col min="6665" max="6665" width="11.7109375" customWidth="1"/>
    <col min="6666" max="6666" width="3.5703125" customWidth="1"/>
    <col min="6667" max="6667" width="11.7109375" customWidth="1"/>
    <col min="6668" max="6668" width="5.140625" customWidth="1"/>
    <col min="6912" max="6912" width="1" customWidth="1"/>
    <col min="6913" max="6913" width="0.140625" customWidth="1"/>
    <col min="6914" max="6914" width="1.42578125" customWidth="1"/>
    <col min="6915" max="6915" width="1.85546875" customWidth="1"/>
    <col min="6916" max="6916" width="4.5703125" customWidth="1"/>
    <col min="6917" max="6917" width="3.42578125" customWidth="1"/>
    <col min="6918" max="6918" width="11.7109375" customWidth="1"/>
    <col min="6919" max="6919" width="40.28515625" customWidth="1"/>
    <col min="6920" max="6920" width="6" bestFit="1" customWidth="1"/>
    <col min="6921" max="6921" width="11.7109375" customWidth="1"/>
    <col min="6922" max="6922" width="3.5703125" customWidth="1"/>
    <col min="6923" max="6923" width="11.7109375" customWidth="1"/>
    <col min="6924" max="6924" width="5.140625" customWidth="1"/>
    <col min="7168" max="7168" width="1" customWidth="1"/>
    <col min="7169" max="7169" width="0.140625" customWidth="1"/>
    <col min="7170" max="7170" width="1.42578125" customWidth="1"/>
    <col min="7171" max="7171" width="1.85546875" customWidth="1"/>
    <col min="7172" max="7172" width="4.5703125" customWidth="1"/>
    <col min="7173" max="7173" width="3.42578125" customWidth="1"/>
    <col min="7174" max="7174" width="11.7109375" customWidth="1"/>
    <col min="7175" max="7175" width="40.28515625" customWidth="1"/>
    <col min="7176" max="7176" width="6" bestFit="1" customWidth="1"/>
    <col min="7177" max="7177" width="11.7109375" customWidth="1"/>
    <col min="7178" max="7178" width="3.5703125" customWidth="1"/>
    <col min="7179" max="7179" width="11.7109375" customWidth="1"/>
    <col min="7180" max="7180" width="5.140625" customWidth="1"/>
    <col min="7424" max="7424" width="1" customWidth="1"/>
    <col min="7425" max="7425" width="0.140625" customWidth="1"/>
    <col min="7426" max="7426" width="1.42578125" customWidth="1"/>
    <col min="7427" max="7427" width="1.85546875" customWidth="1"/>
    <col min="7428" max="7428" width="4.5703125" customWidth="1"/>
    <col min="7429" max="7429" width="3.42578125" customWidth="1"/>
    <col min="7430" max="7430" width="11.7109375" customWidth="1"/>
    <col min="7431" max="7431" width="40.28515625" customWidth="1"/>
    <col min="7432" max="7432" width="6" bestFit="1" customWidth="1"/>
    <col min="7433" max="7433" width="11.7109375" customWidth="1"/>
    <col min="7434" max="7434" width="3.5703125" customWidth="1"/>
    <col min="7435" max="7435" width="11.7109375" customWidth="1"/>
    <col min="7436" max="7436" width="5.140625" customWidth="1"/>
    <col min="7680" max="7680" width="1" customWidth="1"/>
    <col min="7681" max="7681" width="0.140625" customWidth="1"/>
    <col min="7682" max="7682" width="1.42578125" customWidth="1"/>
    <col min="7683" max="7683" width="1.85546875" customWidth="1"/>
    <col min="7684" max="7684" width="4.5703125" customWidth="1"/>
    <col min="7685" max="7685" width="3.42578125" customWidth="1"/>
    <col min="7686" max="7686" width="11.7109375" customWidth="1"/>
    <col min="7687" max="7687" width="40.28515625" customWidth="1"/>
    <col min="7688" max="7688" width="6" bestFit="1" customWidth="1"/>
    <col min="7689" max="7689" width="11.7109375" customWidth="1"/>
    <col min="7690" max="7690" width="3.5703125" customWidth="1"/>
    <col min="7691" max="7691" width="11.7109375" customWidth="1"/>
    <col min="7692" max="7692" width="5.140625" customWidth="1"/>
    <col min="7936" max="7936" width="1" customWidth="1"/>
    <col min="7937" max="7937" width="0.140625" customWidth="1"/>
    <col min="7938" max="7938" width="1.42578125" customWidth="1"/>
    <col min="7939" max="7939" width="1.85546875" customWidth="1"/>
    <col min="7940" max="7940" width="4.5703125" customWidth="1"/>
    <col min="7941" max="7941" width="3.42578125" customWidth="1"/>
    <col min="7942" max="7942" width="11.7109375" customWidth="1"/>
    <col min="7943" max="7943" width="40.28515625" customWidth="1"/>
    <col min="7944" max="7944" width="6" bestFit="1" customWidth="1"/>
    <col min="7945" max="7945" width="11.7109375" customWidth="1"/>
    <col min="7946" max="7946" width="3.5703125" customWidth="1"/>
    <col min="7947" max="7947" width="11.7109375" customWidth="1"/>
    <col min="7948" max="7948" width="5.140625" customWidth="1"/>
    <col min="8192" max="8192" width="1" customWidth="1"/>
    <col min="8193" max="8193" width="0.140625" customWidth="1"/>
    <col min="8194" max="8194" width="1.42578125" customWidth="1"/>
    <col min="8195" max="8195" width="1.85546875" customWidth="1"/>
    <col min="8196" max="8196" width="4.5703125" customWidth="1"/>
    <col min="8197" max="8197" width="3.42578125" customWidth="1"/>
    <col min="8198" max="8198" width="11.7109375" customWidth="1"/>
    <col min="8199" max="8199" width="40.28515625" customWidth="1"/>
    <col min="8200" max="8200" width="6" bestFit="1" customWidth="1"/>
    <col min="8201" max="8201" width="11.7109375" customWidth="1"/>
    <col min="8202" max="8202" width="3.5703125" customWidth="1"/>
    <col min="8203" max="8203" width="11.7109375" customWidth="1"/>
    <col min="8204" max="8204" width="5.140625" customWidth="1"/>
    <col min="8448" max="8448" width="1" customWidth="1"/>
    <col min="8449" max="8449" width="0.140625" customWidth="1"/>
    <col min="8450" max="8450" width="1.42578125" customWidth="1"/>
    <col min="8451" max="8451" width="1.85546875" customWidth="1"/>
    <col min="8452" max="8452" width="4.5703125" customWidth="1"/>
    <col min="8453" max="8453" width="3.42578125" customWidth="1"/>
    <col min="8454" max="8454" width="11.7109375" customWidth="1"/>
    <col min="8455" max="8455" width="40.28515625" customWidth="1"/>
    <col min="8456" max="8456" width="6" bestFit="1" customWidth="1"/>
    <col min="8457" max="8457" width="11.7109375" customWidth="1"/>
    <col min="8458" max="8458" width="3.5703125" customWidth="1"/>
    <col min="8459" max="8459" width="11.7109375" customWidth="1"/>
    <col min="8460" max="8460" width="5.140625" customWidth="1"/>
    <col min="8704" max="8704" width="1" customWidth="1"/>
    <col min="8705" max="8705" width="0.140625" customWidth="1"/>
    <col min="8706" max="8706" width="1.42578125" customWidth="1"/>
    <col min="8707" max="8707" width="1.85546875" customWidth="1"/>
    <col min="8708" max="8708" width="4.5703125" customWidth="1"/>
    <col min="8709" max="8709" width="3.42578125" customWidth="1"/>
    <col min="8710" max="8710" width="11.7109375" customWidth="1"/>
    <col min="8711" max="8711" width="40.28515625" customWidth="1"/>
    <col min="8712" max="8712" width="6" bestFit="1" customWidth="1"/>
    <col min="8713" max="8713" width="11.7109375" customWidth="1"/>
    <col min="8714" max="8714" width="3.5703125" customWidth="1"/>
    <col min="8715" max="8715" width="11.7109375" customWidth="1"/>
    <col min="8716" max="8716" width="5.140625" customWidth="1"/>
    <col min="8960" max="8960" width="1" customWidth="1"/>
    <col min="8961" max="8961" width="0.140625" customWidth="1"/>
    <col min="8962" max="8962" width="1.42578125" customWidth="1"/>
    <col min="8963" max="8963" width="1.85546875" customWidth="1"/>
    <col min="8964" max="8964" width="4.5703125" customWidth="1"/>
    <col min="8965" max="8965" width="3.42578125" customWidth="1"/>
    <col min="8966" max="8966" width="11.7109375" customWidth="1"/>
    <col min="8967" max="8967" width="40.28515625" customWidth="1"/>
    <col min="8968" max="8968" width="6" bestFit="1" customWidth="1"/>
    <col min="8969" max="8969" width="11.7109375" customWidth="1"/>
    <col min="8970" max="8970" width="3.5703125" customWidth="1"/>
    <col min="8971" max="8971" width="11.7109375" customWidth="1"/>
    <col min="8972" max="8972" width="5.140625" customWidth="1"/>
    <col min="9216" max="9216" width="1" customWidth="1"/>
    <col min="9217" max="9217" width="0.140625" customWidth="1"/>
    <col min="9218" max="9218" width="1.42578125" customWidth="1"/>
    <col min="9219" max="9219" width="1.85546875" customWidth="1"/>
    <col min="9220" max="9220" width="4.5703125" customWidth="1"/>
    <col min="9221" max="9221" width="3.42578125" customWidth="1"/>
    <col min="9222" max="9222" width="11.7109375" customWidth="1"/>
    <col min="9223" max="9223" width="40.28515625" customWidth="1"/>
    <col min="9224" max="9224" width="6" bestFit="1" customWidth="1"/>
    <col min="9225" max="9225" width="11.7109375" customWidth="1"/>
    <col min="9226" max="9226" width="3.5703125" customWidth="1"/>
    <col min="9227" max="9227" width="11.7109375" customWidth="1"/>
    <col min="9228" max="9228" width="5.140625" customWidth="1"/>
    <col min="9472" max="9472" width="1" customWidth="1"/>
    <col min="9473" max="9473" width="0.140625" customWidth="1"/>
    <col min="9474" max="9474" width="1.42578125" customWidth="1"/>
    <col min="9475" max="9475" width="1.85546875" customWidth="1"/>
    <col min="9476" max="9476" width="4.5703125" customWidth="1"/>
    <col min="9477" max="9477" width="3.42578125" customWidth="1"/>
    <col min="9478" max="9478" width="11.7109375" customWidth="1"/>
    <col min="9479" max="9479" width="40.28515625" customWidth="1"/>
    <col min="9480" max="9480" width="6" bestFit="1" customWidth="1"/>
    <col min="9481" max="9481" width="11.7109375" customWidth="1"/>
    <col min="9482" max="9482" width="3.5703125" customWidth="1"/>
    <col min="9483" max="9483" width="11.7109375" customWidth="1"/>
    <col min="9484" max="9484" width="5.140625" customWidth="1"/>
    <col min="9728" max="9728" width="1" customWidth="1"/>
    <col min="9729" max="9729" width="0.140625" customWidth="1"/>
    <col min="9730" max="9730" width="1.42578125" customWidth="1"/>
    <col min="9731" max="9731" width="1.85546875" customWidth="1"/>
    <col min="9732" max="9732" width="4.5703125" customWidth="1"/>
    <col min="9733" max="9733" width="3.42578125" customWidth="1"/>
    <col min="9734" max="9734" width="11.7109375" customWidth="1"/>
    <col min="9735" max="9735" width="40.28515625" customWidth="1"/>
    <col min="9736" max="9736" width="6" bestFit="1" customWidth="1"/>
    <col min="9737" max="9737" width="11.7109375" customWidth="1"/>
    <col min="9738" max="9738" width="3.5703125" customWidth="1"/>
    <col min="9739" max="9739" width="11.7109375" customWidth="1"/>
    <col min="9740" max="9740" width="5.140625" customWidth="1"/>
    <col min="9984" max="9984" width="1" customWidth="1"/>
    <col min="9985" max="9985" width="0.140625" customWidth="1"/>
    <col min="9986" max="9986" width="1.42578125" customWidth="1"/>
    <col min="9987" max="9987" width="1.85546875" customWidth="1"/>
    <col min="9988" max="9988" width="4.5703125" customWidth="1"/>
    <col min="9989" max="9989" width="3.42578125" customWidth="1"/>
    <col min="9990" max="9990" width="11.7109375" customWidth="1"/>
    <col min="9991" max="9991" width="40.28515625" customWidth="1"/>
    <col min="9992" max="9992" width="6" bestFit="1" customWidth="1"/>
    <col min="9993" max="9993" width="11.7109375" customWidth="1"/>
    <col min="9994" max="9994" width="3.5703125" customWidth="1"/>
    <col min="9995" max="9995" width="11.7109375" customWidth="1"/>
    <col min="9996" max="9996" width="5.140625" customWidth="1"/>
    <col min="10240" max="10240" width="1" customWidth="1"/>
    <col min="10241" max="10241" width="0.140625" customWidth="1"/>
    <col min="10242" max="10242" width="1.42578125" customWidth="1"/>
    <col min="10243" max="10243" width="1.85546875" customWidth="1"/>
    <col min="10244" max="10244" width="4.5703125" customWidth="1"/>
    <col min="10245" max="10245" width="3.42578125" customWidth="1"/>
    <col min="10246" max="10246" width="11.7109375" customWidth="1"/>
    <col min="10247" max="10247" width="40.28515625" customWidth="1"/>
    <col min="10248" max="10248" width="6" bestFit="1" customWidth="1"/>
    <col min="10249" max="10249" width="11.7109375" customWidth="1"/>
    <col min="10250" max="10250" width="3.5703125" customWidth="1"/>
    <col min="10251" max="10251" width="11.7109375" customWidth="1"/>
    <col min="10252" max="10252" width="5.140625" customWidth="1"/>
    <col min="10496" max="10496" width="1" customWidth="1"/>
    <col min="10497" max="10497" width="0.140625" customWidth="1"/>
    <col min="10498" max="10498" width="1.42578125" customWidth="1"/>
    <col min="10499" max="10499" width="1.85546875" customWidth="1"/>
    <col min="10500" max="10500" width="4.5703125" customWidth="1"/>
    <col min="10501" max="10501" width="3.42578125" customWidth="1"/>
    <col min="10502" max="10502" width="11.7109375" customWidth="1"/>
    <col min="10503" max="10503" width="40.28515625" customWidth="1"/>
    <col min="10504" max="10504" width="6" bestFit="1" customWidth="1"/>
    <col min="10505" max="10505" width="11.7109375" customWidth="1"/>
    <col min="10506" max="10506" width="3.5703125" customWidth="1"/>
    <col min="10507" max="10507" width="11.7109375" customWidth="1"/>
    <col min="10508" max="10508" width="5.140625" customWidth="1"/>
    <col min="10752" max="10752" width="1" customWidth="1"/>
    <col min="10753" max="10753" width="0.140625" customWidth="1"/>
    <col min="10754" max="10754" width="1.42578125" customWidth="1"/>
    <col min="10755" max="10755" width="1.85546875" customWidth="1"/>
    <col min="10756" max="10756" width="4.5703125" customWidth="1"/>
    <col min="10757" max="10757" width="3.42578125" customWidth="1"/>
    <col min="10758" max="10758" width="11.7109375" customWidth="1"/>
    <col min="10759" max="10759" width="40.28515625" customWidth="1"/>
    <col min="10760" max="10760" width="6" bestFit="1" customWidth="1"/>
    <col min="10761" max="10761" width="11.7109375" customWidth="1"/>
    <col min="10762" max="10762" width="3.5703125" customWidth="1"/>
    <col min="10763" max="10763" width="11.7109375" customWidth="1"/>
    <col min="10764" max="10764" width="5.140625" customWidth="1"/>
    <col min="11008" max="11008" width="1" customWidth="1"/>
    <col min="11009" max="11009" width="0.140625" customWidth="1"/>
    <col min="11010" max="11010" width="1.42578125" customWidth="1"/>
    <col min="11011" max="11011" width="1.85546875" customWidth="1"/>
    <col min="11012" max="11012" width="4.5703125" customWidth="1"/>
    <col min="11013" max="11013" width="3.42578125" customWidth="1"/>
    <col min="11014" max="11014" width="11.7109375" customWidth="1"/>
    <col min="11015" max="11015" width="40.28515625" customWidth="1"/>
    <col min="11016" max="11016" width="6" bestFit="1" customWidth="1"/>
    <col min="11017" max="11017" width="11.7109375" customWidth="1"/>
    <col min="11018" max="11018" width="3.5703125" customWidth="1"/>
    <col min="11019" max="11019" width="11.7109375" customWidth="1"/>
    <col min="11020" max="11020" width="5.140625" customWidth="1"/>
    <col min="11264" max="11264" width="1" customWidth="1"/>
    <col min="11265" max="11265" width="0.140625" customWidth="1"/>
    <col min="11266" max="11266" width="1.42578125" customWidth="1"/>
    <col min="11267" max="11267" width="1.85546875" customWidth="1"/>
    <col min="11268" max="11268" width="4.5703125" customWidth="1"/>
    <col min="11269" max="11269" width="3.42578125" customWidth="1"/>
    <col min="11270" max="11270" width="11.7109375" customWidth="1"/>
    <col min="11271" max="11271" width="40.28515625" customWidth="1"/>
    <col min="11272" max="11272" width="6" bestFit="1" customWidth="1"/>
    <col min="11273" max="11273" width="11.7109375" customWidth="1"/>
    <col min="11274" max="11274" width="3.5703125" customWidth="1"/>
    <col min="11275" max="11275" width="11.7109375" customWidth="1"/>
    <col min="11276" max="11276" width="5.140625" customWidth="1"/>
    <col min="11520" max="11520" width="1" customWidth="1"/>
    <col min="11521" max="11521" width="0.140625" customWidth="1"/>
    <col min="11522" max="11522" width="1.42578125" customWidth="1"/>
    <col min="11523" max="11523" width="1.85546875" customWidth="1"/>
    <col min="11524" max="11524" width="4.5703125" customWidth="1"/>
    <col min="11525" max="11525" width="3.42578125" customWidth="1"/>
    <col min="11526" max="11526" width="11.7109375" customWidth="1"/>
    <col min="11527" max="11527" width="40.28515625" customWidth="1"/>
    <col min="11528" max="11528" width="6" bestFit="1" customWidth="1"/>
    <col min="11529" max="11529" width="11.7109375" customWidth="1"/>
    <col min="11530" max="11530" width="3.5703125" customWidth="1"/>
    <col min="11531" max="11531" width="11.7109375" customWidth="1"/>
    <col min="11532" max="11532" width="5.140625" customWidth="1"/>
    <col min="11776" max="11776" width="1" customWidth="1"/>
    <col min="11777" max="11777" width="0.140625" customWidth="1"/>
    <col min="11778" max="11778" width="1.42578125" customWidth="1"/>
    <col min="11779" max="11779" width="1.85546875" customWidth="1"/>
    <col min="11780" max="11780" width="4.5703125" customWidth="1"/>
    <col min="11781" max="11781" width="3.42578125" customWidth="1"/>
    <col min="11782" max="11782" width="11.7109375" customWidth="1"/>
    <col min="11783" max="11783" width="40.28515625" customWidth="1"/>
    <col min="11784" max="11784" width="6" bestFit="1" customWidth="1"/>
    <col min="11785" max="11785" width="11.7109375" customWidth="1"/>
    <col min="11786" max="11786" width="3.5703125" customWidth="1"/>
    <col min="11787" max="11787" width="11.7109375" customWidth="1"/>
    <col min="11788" max="11788" width="5.140625" customWidth="1"/>
    <col min="12032" max="12032" width="1" customWidth="1"/>
    <col min="12033" max="12033" width="0.140625" customWidth="1"/>
    <col min="12034" max="12034" width="1.42578125" customWidth="1"/>
    <col min="12035" max="12035" width="1.85546875" customWidth="1"/>
    <col min="12036" max="12036" width="4.5703125" customWidth="1"/>
    <col min="12037" max="12037" width="3.42578125" customWidth="1"/>
    <col min="12038" max="12038" width="11.7109375" customWidth="1"/>
    <col min="12039" max="12039" width="40.28515625" customWidth="1"/>
    <col min="12040" max="12040" width="6" bestFit="1" customWidth="1"/>
    <col min="12041" max="12041" width="11.7109375" customWidth="1"/>
    <col min="12042" max="12042" width="3.5703125" customWidth="1"/>
    <col min="12043" max="12043" width="11.7109375" customWidth="1"/>
    <col min="12044" max="12044" width="5.140625" customWidth="1"/>
    <col min="12288" max="12288" width="1" customWidth="1"/>
    <col min="12289" max="12289" width="0.140625" customWidth="1"/>
    <col min="12290" max="12290" width="1.42578125" customWidth="1"/>
    <col min="12291" max="12291" width="1.85546875" customWidth="1"/>
    <col min="12292" max="12292" width="4.5703125" customWidth="1"/>
    <col min="12293" max="12293" width="3.42578125" customWidth="1"/>
    <col min="12294" max="12294" width="11.7109375" customWidth="1"/>
    <col min="12295" max="12295" width="40.28515625" customWidth="1"/>
    <col min="12296" max="12296" width="6" bestFit="1" customWidth="1"/>
    <col min="12297" max="12297" width="11.7109375" customWidth="1"/>
    <col min="12298" max="12298" width="3.5703125" customWidth="1"/>
    <col min="12299" max="12299" width="11.7109375" customWidth="1"/>
    <col min="12300" max="12300" width="5.140625" customWidth="1"/>
    <col min="12544" max="12544" width="1" customWidth="1"/>
    <col min="12545" max="12545" width="0.140625" customWidth="1"/>
    <col min="12546" max="12546" width="1.42578125" customWidth="1"/>
    <col min="12547" max="12547" width="1.85546875" customWidth="1"/>
    <col min="12548" max="12548" width="4.5703125" customWidth="1"/>
    <col min="12549" max="12549" width="3.42578125" customWidth="1"/>
    <col min="12550" max="12550" width="11.7109375" customWidth="1"/>
    <col min="12551" max="12551" width="40.28515625" customWidth="1"/>
    <col min="12552" max="12552" width="6" bestFit="1" customWidth="1"/>
    <col min="12553" max="12553" width="11.7109375" customWidth="1"/>
    <col min="12554" max="12554" width="3.5703125" customWidth="1"/>
    <col min="12555" max="12555" width="11.7109375" customWidth="1"/>
    <col min="12556" max="12556" width="5.140625" customWidth="1"/>
    <col min="12800" max="12800" width="1" customWidth="1"/>
    <col min="12801" max="12801" width="0.140625" customWidth="1"/>
    <col min="12802" max="12802" width="1.42578125" customWidth="1"/>
    <col min="12803" max="12803" width="1.85546875" customWidth="1"/>
    <col min="12804" max="12804" width="4.5703125" customWidth="1"/>
    <col min="12805" max="12805" width="3.42578125" customWidth="1"/>
    <col min="12806" max="12806" width="11.7109375" customWidth="1"/>
    <col min="12807" max="12807" width="40.28515625" customWidth="1"/>
    <col min="12808" max="12808" width="6" bestFit="1" customWidth="1"/>
    <col min="12809" max="12809" width="11.7109375" customWidth="1"/>
    <col min="12810" max="12810" width="3.5703125" customWidth="1"/>
    <col min="12811" max="12811" width="11.7109375" customWidth="1"/>
    <col min="12812" max="12812" width="5.140625" customWidth="1"/>
    <col min="13056" max="13056" width="1" customWidth="1"/>
    <col min="13057" max="13057" width="0.140625" customWidth="1"/>
    <col min="13058" max="13058" width="1.42578125" customWidth="1"/>
    <col min="13059" max="13059" width="1.85546875" customWidth="1"/>
    <col min="13060" max="13060" width="4.5703125" customWidth="1"/>
    <col min="13061" max="13061" width="3.42578125" customWidth="1"/>
    <col min="13062" max="13062" width="11.7109375" customWidth="1"/>
    <col min="13063" max="13063" width="40.28515625" customWidth="1"/>
    <col min="13064" max="13064" width="6" bestFit="1" customWidth="1"/>
    <col min="13065" max="13065" width="11.7109375" customWidth="1"/>
    <col min="13066" max="13066" width="3.5703125" customWidth="1"/>
    <col min="13067" max="13067" width="11.7109375" customWidth="1"/>
    <col min="13068" max="13068" width="5.140625" customWidth="1"/>
    <col min="13312" max="13312" width="1" customWidth="1"/>
    <col min="13313" max="13313" width="0.140625" customWidth="1"/>
    <col min="13314" max="13314" width="1.42578125" customWidth="1"/>
    <col min="13315" max="13315" width="1.85546875" customWidth="1"/>
    <col min="13316" max="13316" width="4.5703125" customWidth="1"/>
    <col min="13317" max="13317" width="3.42578125" customWidth="1"/>
    <col min="13318" max="13318" width="11.7109375" customWidth="1"/>
    <col min="13319" max="13319" width="40.28515625" customWidth="1"/>
    <col min="13320" max="13320" width="6" bestFit="1" customWidth="1"/>
    <col min="13321" max="13321" width="11.7109375" customWidth="1"/>
    <col min="13322" max="13322" width="3.5703125" customWidth="1"/>
    <col min="13323" max="13323" width="11.7109375" customWidth="1"/>
    <col min="13324" max="13324" width="5.140625" customWidth="1"/>
    <col min="13568" max="13568" width="1" customWidth="1"/>
    <col min="13569" max="13569" width="0.140625" customWidth="1"/>
    <col min="13570" max="13570" width="1.42578125" customWidth="1"/>
    <col min="13571" max="13571" width="1.85546875" customWidth="1"/>
    <col min="13572" max="13572" width="4.5703125" customWidth="1"/>
    <col min="13573" max="13573" width="3.42578125" customWidth="1"/>
    <col min="13574" max="13574" width="11.7109375" customWidth="1"/>
    <col min="13575" max="13575" width="40.28515625" customWidth="1"/>
    <col min="13576" max="13576" width="6" bestFit="1" customWidth="1"/>
    <col min="13577" max="13577" width="11.7109375" customWidth="1"/>
    <col min="13578" max="13578" width="3.5703125" customWidth="1"/>
    <col min="13579" max="13579" width="11.7109375" customWidth="1"/>
    <col min="13580" max="13580" width="5.140625" customWidth="1"/>
    <col min="13824" max="13824" width="1" customWidth="1"/>
    <col min="13825" max="13825" width="0.140625" customWidth="1"/>
    <col min="13826" max="13826" width="1.42578125" customWidth="1"/>
    <col min="13827" max="13827" width="1.85546875" customWidth="1"/>
    <col min="13828" max="13828" width="4.5703125" customWidth="1"/>
    <col min="13829" max="13829" width="3.42578125" customWidth="1"/>
    <col min="13830" max="13830" width="11.7109375" customWidth="1"/>
    <col min="13831" max="13831" width="40.28515625" customWidth="1"/>
    <col min="13832" max="13832" width="6" bestFit="1" customWidth="1"/>
    <col min="13833" max="13833" width="11.7109375" customWidth="1"/>
    <col min="13834" max="13834" width="3.5703125" customWidth="1"/>
    <col min="13835" max="13835" width="11.7109375" customWidth="1"/>
    <col min="13836" max="13836" width="5.140625" customWidth="1"/>
    <col min="14080" max="14080" width="1" customWidth="1"/>
    <col min="14081" max="14081" width="0.140625" customWidth="1"/>
    <col min="14082" max="14082" width="1.42578125" customWidth="1"/>
    <col min="14083" max="14083" width="1.85546875" customWidth="1"/>
    <col min="14084" max="14084" width="4.5703125" customWidth="1"/>
    <col min="14085" max="14085" width="3.42578125" customWidth="1"/>
    <col min="14086" max="14086" width="11.7109375" customWidth="1"/>
    <col min="14087" max="14087" width="40.28515625" customWidth="1"/>
    <col min="14088" max="14088" width="6" bestFit="1" customWidth="1"/>
    <col min="14089" max="14089" width="11.7109375" customWidth="1"/>
    <col min="14090" max="14090" width="3.5703125" customWidth="1"/>
    <col min="14091" max="14091" width="11.7109375" customWidth="1"/>
    <col min="14092" max="14092" width="5.140625" customWidth="1"/>
    <col min="14336" max="14336" width="1" customWidth="1"/>
    <col min="14337" max="14337" width="0.140625" customWidth="1"/>
    <col min="14338" max="14338" width="1.42578125" customWidth="1"/>
    <col min="14339" max="14339" width="1.85546875" customWidth="1"/>
    <col min="14340" max="14340" width="4.5703125" customWidth="1"/>
    <col min="14341" max="14341" width="3.42578125" customWidth="1"/>
    <col min="14342" max="14342" width="11.7109375" customWidth="1"/>
    <col min="14343" max="14343" width="40.28515625" customWidth="1"/>
    <col min="14344" max="14344" width="6" bestFit="1" customWidth="1"/>
    <col min="14345" max="14345" width="11.7109375" customWidth="1"/>
    <col min="14346" max="14346" width="3.5703125" customWidth="1"/>
    <col min="14347" max="14347" width="11.7109375" customWidth="1"/>
    <col min="14348" max="14348" width="5.140625" customWidth="1"/>
    <col min="14592" max="14592" width="1" customWidth="1"/>
    <col min="14593" max="14593" width="0.140625" customWidth="1"/>
    <col min="14594" max="14594" width="1.42578125" customWidth="1"/>
    <col min="14595" max="14595" width="1.85546875" customWidth="1"/>
    <col min="14596" max="14596" width="4.5703125" customWidth="1"/>
    <col min="14597" max="14597" width="3.42578125" customWidth="1"/>
    <col min="14598" max="14598" width="11.7109375" customWidth="1"/>
    <col min="14599" max="14599" width="40.28515625" customWidth="1"/>
    <col min="14600" max="14600" width="6" bestFit="1" customWidth="1"/>
    <col min="14601" max="14601" width="11.7109375" customWidth="1"/>
    <col min="14602" max="14602" width="3.5703125" customWidth="1"/>
    <col min="14603" max="14603" width="11.7109375" customWidth="1"/>
    <col min="14604" max="14604" width="5.140625" customWidth="1"/>
    <col min="14848" max="14848" width="1" customWidth="1"/>
    <col min="14849" max="14849" width="0.140625" customWidth="1"/>
    <col min="14850" max="14850" width="1.42578125" customWidth="1"/>
    <col min="14851" max="14851" width="1.85546875" customWidth="1"/>
    <col min="14852" max="14852" width="4.5703125" customWidth="1"/>
    <col min="14853" max="14853" width="3.42578125" customWidth="1"/>
    <col min="14854" max="14854" width="11.7109375" customWidth="1"/>
    <col min="14855" max="14855" width="40.28515625" customWidth="1"/>
    <col min="14856" max="14856" width="6" bestFit="1" customWidth="1"/>
    <col min="14857" max="14857" width="11.7109375" customWidth="1"/>
    <col min="14858" max="14858" width="3.5703125" customWidth="1"/>
    <col min="14859" max="14859" width="11.7109375" customWidth="1"/>
    <col min="14860" max="14860" width="5.140625" customWidth="1"/>
    <col min="15104" max="15104" width="1" customWidth="1"/>
    <col min="15105" max="15105" width="0.140625" customWidth="1"/>
    <col min="15106" max="15106" width="1.42578125" customWidth="1"/>
    <col min="15107" max="15107" width="1.85546875" customWidth="1"/>
    <col min="15108" max="15108" width="4.5703125" customWidth="1"/>
    <col min="15109" max="15109" width="3.42578125" customWidth="1"/>
    <col min="15110" max="15110" width="11.7109375" customWidth="1"/>
    <col min="15111" max="15111" width="40.28515625" customWidth="1"/>
    <col min="15112" max="15112" width="6" bestFit="1" customWidth="1"/>
    <col min="15113" max="15113" width="11.7109375" customWidth="1"/>
    <col min="15114" max="15114" width="3.5703125" customWidth="1"/>
    <col min="15115" max="15115" width="11.7109375" customWidth="1"/>
    <col min="15116" max="15116" width="5.140625" customWidth="1"/>
    <col min="15360" max="15360" width="1" customWidth="1"/>
    <col min="15361" max="15361" width="0.140625" customWidth="1"/>
    <col min="15362" max="15362" width="1.42578125" customWidth="1"/>
    <col min="15363" max="15363" width="1.85546875" customWidth="1"/>
    <col min="15364" max="15364" width="4.5703125" customWidth="1"/>
    <col min="15365" max="15365" width="3.42578125" customWidth="1"/>
    <col min="15366" max="15366" width="11.7109375" customWidth="1"/>
    <col min="15367" max="15367" width="40.28515625" customWidth="1"/>
    <col min="15368" max="15368" width="6" bestFit="1" customWidth="1"/>
    <col min="15369" max="15369" width="11.7109375" customWidth="1"/>
    <col min="15370" max="15370" width="3.5703125" customWidth="1"/>
    <col min="15371" max="15371" width="11.7109375" customWidth="1"/>
    <col min="15372" max="15372" width="5.140625" customWidth="1"/>
    <col min="15616" max="15616" width="1" customWidth="1"/>
    <col min="15617" max="15617" width="0.140625" customWidth="1"/>
    <col min="15618" max="15618" width="1.42578125" customWidth="1"/>
    <col min="15619" max="15619" width="1.85546875" customWidth="1"/>
    <col min="15620" max="15620" width="4.5703125" customWidth="1"/>
    <col min="15621" max="15621" width="3.42578125" customWidth="1"/>
    <col min="15622" max="15622" width="11.7109375" customWidth="1"/>
    <col min="15623" max="15623" width="40.28515625" customWidth="1"/>
    <col min="15624" max="15624" width="6" bestFit="1" customWidth="1"/>
    <col min="15625" max="15625" width="11.7109375" customWidth="1"/>
    <col min="15626" max="15626" width="3.5703125" customWidth="1"/>
    <col min="15627" max="15627" width="11.7109375" customWidth="1"/>
    <col min="15628" max="15628" width="5.140625" customWidth="1"/>
    <col min="15872" max="15872" width="1" customWidth="1"/>
    <col min="15873" max="15873" width="0.140625" customWidth="1"/>
    <col min="15874" max="15874" width="1.42578125" customWidth="1"/>
    <col min="15875" max="15875" width="1.85546875" customWidth="1"/>
    <col min="15876" max="15876" width="4.5703125" customWidth="1"/>
    <col min="15877" max="15877" width="3.42578125" customWidth="1"/>
    <col min="15878" max="15878" width="11.7109375" customWidth="1"/>
    <col min="15879" max="15879" width="40.28515625" customWidth="1"/>
    <col min="15880" max="15880" width="6" bestFit="1" customWidth="1"/>
    <col min="15881" max="15881" width="11.7109375" customWidth="1"/>
    <col min="15882" max="15882" width="3.5703125" customWidth="1"/>
    <col min="15883" max="15883" width="11.7109375" customWidth="1"/>
    <col min="15884" max="15884" width="5.140625" customWidth="1"/>
    <col min="16128" max="16128" width="1" customWidth="1"/>
    <col min="16129" max="16129" width="0.140625" customWidth="1"/>
    <col min="16130" max="16130" width="1.42578125" customWidth="1"/>
    <col min="16131" max="16131" width="1.85546875" customWidth="1"/>
    <col min="16132" max="16132" width="4.5703125" customWidth="1"/>
    <col min="16133" max="16133" width="3.42578125" customWidth="1"/>
    <col min="16134" max="16134" width="11.7109375" customWidth="1"/>
    <col min="16135" max="16135" width="40.28515625" customWidth="1"/>
    <col min="16136" max="16136" width="6" bestFit="1" customWidth="1"/>
    <col min="16137" max="16137" width="11.7109375" customWidth="1"/>
    <col min="16138" max="16138" width="3.5703125" customWidth="1"/>
    <col min="16139" max="16139" width="11.7109375" customWidth="1"/>
    <col min="16140" max="16140" width="5.140625" customWidth="1"/>
  </cols>
  <sheetData>
    <row r="1" spans="1:15" ht="15.75" customHeight="1">
      <c r="A1" s="21" t="s">
        <v>64</v>
      </c>
      <c r="B1" s="21"/>
      <c r="C1" s="21"/>
      <c r="D1" s="21"/>
      <c r="E1" s="21"/>
      <c r="F1" s="21"/>
      <c r="G1" s="21"/>
      <c r="H1" s="21"/>
      <c r="I1" s="21"/>
      <c r="J1" s="27"/>
      <c r="K1" s="21"/>
      <c r="M1" s="21"/>
      <c r="N1"/>
      <c r="O1"/>
    </row>
    <row r="2" spans="1:15" ht="14.1" customHeight="1">
      <c r="A2" s="25" t="s">
        <v>48</v>
      </c>
      <c r="B2" s="22"/>
      <c r="C2" s="22"/>
      <c r="D2" s="22"/>
      <c r="E2" s="22"/>
      <c r="F2" s="22"/>
      <c r="G2" s="22"/>
      <c r="H2" s="22"/>
      <c r="I2" s="22"/>
      <c r="J2" s="23"/>
      <c r="K2" s="22"/>
      <c r="M2" s="22"/>
      <c r="N2"/>
      <c r="O2"/>
    </row>
    <row r="3" spans="1:15" ht="9.1999999999999993" customHeight="1">
      <c r="A3" s="25"/>
      <c r="B3" s="22"/>
      <c r="C3" s="22"/>
      <c r="D3" s="22"/>
      <c r="E3" s="22"/>
      <c r="F3" s="22"/>
      <c r="G3" s="22"/>
      <c r="H3" s="22"/>
      <c r="I3" s="22"/>
      <c r="J3" s="23"/>
      <c r="K3" s="22"/>
      <c r="M3" s="22"/>
      <c r="N3"/>
      <c r="O3"/>
    </row>
    <row r="4" spans="1:15" ht="14.25" customHeight="1">
      <c r="A4" s="21" t="s">
        <v>144</v>
      </c>
      <c r="B4" s="21"/>
      <c r="C4" s="21"/>
      <c r="D4" s="21"/>
      <c r="E4" s="21"/>
      <c r="F4" s="21"/>
      <c r="G4" s="21"/>
      <c r="H4" s="21"/>
      <c r="I4" s="21"/>
      <c r="J4" s="21"/>
      <c r="K4" s="21"/>
      <c r="M4" s="20"/>
      <c r="N4"/>
      <c r="O4"/>
    </row>
    <row r="5" spans="1:15" ht="6.95" customHeight="1">
      <c r="A5" s="85"/>
      <c r="B5" s="85"/>
      <c r="C5" s="85"/>
      <c r="D5" s="85"/>
      <c r="E5" s="85"/>
      <c r="F5" s="85"/>
      <c r="G5" s="85"/>
      <c r="H5" s="85"/>
      <c r="I5" s="87"/>
      <c r="J5" s="85"/>
      <c r="K5" s="85"/>
      <c r="M5" s="87"/>
      <c r="N5"/>
      <c r="O5"/>
    </row>
    <row r="6" spans="1:15" ht="14.25" customHeight="1">
      <c r="A6" s="27" t="s">
        <v>139</v>
      </c>
      <c r="B6" s="27"/>
      <c r="C6" s="27"/>
      <c r="D6" s="27"/>
      <c r="E6" s="27"/>
      <c r="F6" s="27"/>
      <c r="G6" s="27"/>
      <c r="H6" s="27"/>
      <c r="I6" s="27"/>
      <c r="J6" s="27"/>
      <c r="K6" s="27"/>
      <c r="M6" s="20"/>
      <c r="N6"/>
      <c r="O6"/>
    </row>
    <row r="7" spans="1:15" ht="8.4499999999999993" customHeight="1">
      <c r="A7" s="86"/>
      <c r="B7" s="86"/>
      <c r="C7" s="86"/>
      <c r="D7" s="86"/>
      <c r="E7" s="86"/>
      <c r="F7" s="86"/>
      <c r="G7" s="86"/>
      <c r="H7" s="86"/>
      <c r="I7" s="92"/>
      <c r="J7" s="86"/>
      <c r="K7" s="86"/>
      <c r="M7" s="88"/>
      <c r="N7"/>
      <c r="O7"/>
    </row>
    <row r="8" spans="1:15" ht="14.25" customHeight="1">
      <c r="A8" s="27" t="s">
        <v>35</v>
      </c>
      <c r="B8" s="27"/>
      <c r="C8" s="27"/>
      <c r="D8" s="27"/>
      <c r="E8" s="27"/>
      <c r="F8" s="27"/>
      <c r="G8" s="27"/>
      <c r="H8" s="27"/>
      <c r="I8" s="27"/>
      <c r="J8" s="27"/>
      <c r="K8" s="27"/>
      <c r="M8" s="27"/>
      <c r="N8"/>
      <c r="O8"/>
    </row>
    <row r="9" spans="1:15" ht="11.25" customHeight="1" thickBot="1">
      <c r="A9" s="86"/>
      <c r="B9" s="22"/>
      <c r="C9" s="22"/>
      <c r="D9" s="22"/>
      <c r="E9" s="22"/>
      <c r="F9" s="22"/>
      <c r="G9" s="22"/>
      <c r="H9" s="22"/>
      <c r="I9" s="22"/>
      <c r="J9" s="23"/>
      <c r="K9" s="22"/>
      <c r="L9" s="22"/>
      <c r="M9" s="22"/>
      <c r="N9"/>
      <c r="O9"/>
    </row>
    <row r="10" spans="1:15" ht="15" customHeight="1" thickTop="1">
      <c r="A10" s="53"/>
      <c r="B10" s="30"/>
      <c r="C10" s="30"/>
      <c r="D10" s="30"/>
      <c r="E10" s="30"/>
      <c r="F10" s="30"/>
      <c r="G10" s="30"/>
      <c r="H10" s="30"/>
      <c r="I10" s="30"/>
      <c r="J10" s="31"/>
      <c r="K10" s="30"/>
      <c r="L10" s="30"/>
      <c r="M10" s="30"/>
      <c r="N10"/>
      <c r="O10"/>
    </row>
    <row r="11" spans="1:15" ht="12.75" customHeight="1">
      <c r="A11" s="33"/>
      <c r="B11" s="33"/>
      <c r="C11" s="33"/>
      <c r="D11" s="33"/>
      <c r="E11" s="33"/>
      <c r="F11" s="33"/>
      <c r="G11" s="33"/>
      <c r="H11" s="33"/>
      <c r="I11" s="37" t="s">
        <v>82</v>
      </c>
      <c r="J11" s="54"/>
      <c r="K11" s="37">
        <v>2017</v>
      </c>
      <c r="L11" s="91"/>
      <c r="M11" s="37">
        <v>2016</v>
      </c>
      <c r="N11"/>
      <c r="O11"/>
    </row>
    <row r="12" spans="1:15" ht="9" customHeight="1">
      <c r="A12" s="33"/>
      <c r="B12" s="33"/>
      <c r="C12" s="33"/>
      <c r="D12" s="33"/>
      <c r="E12" s="33"/>
      <c r="F12" s="33"/>
      <c r="G12" s="33"/>
      <c r="H12" s="33"/>
      <c r="I12" s="33"/>
      <c r="J12" s="34"/>
      <c r="K12" s="33"/>
      <c r="M12" s="33"/>
      <c r="N12"/>
      <c r="O12"/>
    </row>
    <row r="13" spans="1:15" s="3" customFormat="1" ht="14.25" customHeight="1">
      <c r="A13" s="55" t="s">
        <v>30</v>
      </c>
      <c r="B13" s="56"/>
      <c r="C13" s="57"/>
      <c r="D13" s="57"/>
      <c r="E13" s="57"/>
      <c r="F13" s="57"/>
      <c r="G13" s="57"/>
      <c r="H13" s="57"/>
      <c r="I13" s="61"/>
      <c r="J13" s="34"/>
      <c r="K13" s="58">
        <f>SUM(K14:K23)</f>
        <v>313530.3</v>
      </c>
      <c r="M13" s="58">
        <f>SUM(M14:M23)</f>
        <v>162902.39999999997</v>
      </c>
    </row>
    <row r="14" spans="1:15" ht="12.75">
      <c r="A14" s="22"/>
      <c r="B14" s="22"/>
      <c r="C14" s="55" t="s">
        <v>20</v>
      </c>
      <c r="D14" s="22"/>
      <c r="E14" s="60"/>
      <c r="F14" s="60"/>
      <c r="G14" s="60"/>
      <c r="H14" s="60"/>
      <c r="I14" s="61"/>
      <c r="J14" s="61"/>
      <c r="K14" s="59">
        <v>131887.6</v>
      </c>
      <c r="M14" s="59">
        <v>61850.3</v>
      </c>
      <c r="N14"/>
      <c r="O14"/>
    </row>
    <row r="15" spans="1:15" ht="14.25" customHeight="1">
      <c r="A15" s="22"/>
      <c r="B15" s="22"/>
      <c r="C15" s="55" t="s">
        <v>19</v>
      </c>
      <c r="D15" s="22"/>
      <c r="E15" s="60"/>
      <c r="F15" s="60"/>
      <c r="G15" s="60"/>
      <c r="H15" s="60"/>
      <c r="I15" s="61"/>
      <c r="J15" s="61"/>
      <c r="K15" s="59">
        <v>19905</v>
      </c>
      <c r="M15" s="59">
        <v>11632.9</v>
      </c>
      <c r="N15"/>
      <c r="O15"/>
    </row>
    <row r="16" spans="1:15" ht="14.25" customHeight="1">
      <c r="A16" s="22"/>
      <c r="B16" s="22"/>
      <c r="C16" s="55" t="s">
        <v>18</v>
      </c>
      <c r="D16" s="22"/>
      <c r="E16" s="60"/>
      <c r="F16" s="60"/>
      <c r="G16" s="60"/>
      <c r="H16" s="60"/>
      <c r="I16" s="61"/>
      <c r="J16" s="61"/>
      <c r="K16" s="59">
        <v>6311.5</v>
      </c>
      <c r="M16" s="59">
        <v>4068.7</v>
      </c>
      <c r="N16"/>
      <c r="O16"/>
    </row>
    <row r="17" spans="1:16" ht="14.25" customHeight="1">
      <c r="A17" s="22"/>
      <c r="B17" s="22"/>
      <c r="C17" s="55" t="s">
        <v>49</v>
      </c>
      <c r="D17" s="22"/>
      <c r="E17" s="60"/>
      <c r="F17" s="60"/>
      <c r="G17" s="60"/>
      <c r="H17" s="60"/>
      <c r="I17" s="61"/>
      <c r="J17" s="61"/>
      <c r="K17" s="59">
        <v>275.60000000000002</v>
      </c>
      <c r="L17" s="1"/>
      <c r="M17" s="59">
        <v>240.4</v>
      </c>
      <c r="N17" s="1"/>
      <c r="O17" s="1"/>
      <c r="P17" s="1"/>
    </row>
    <row r="18" spans="1:16" ht="14.25" customHeight="1">
      <c r="A18" s="22"/>
      <c r="B18" s="22"/>
      <c r="C18" s="55" t="s">
        <v>15</v>
      </c>
      <c r="D18" s="22"/>
      <c r="E18" s="60"/>
      <c r="F18" s="60"/>
      <c r="G18" s="60"/>
      <c r="H18" s="60"/>
      <c r="I18" s="61"/>
      <c r="J18" s="61"/>
      <c r="K18" s="59">
        <v>4854</v>
      </c>
      <c r="L18" s="1"/>
      <c r="M18" s="59">
        <v>170.8</v>
      </c>
      <c r="N18" s="1"/>
      <c r="O18" s="1"/>
      <c r="P18" s="1"/>
    </row>
    <row r="19" spans="1:16" ht="14.25" customHeight="1">
      <c r="A19" s="22"/>
      <c r="B19" s="22"/>
      <c r="C19" s="55" t="s">
        <v>16</v>
      </c>
      <c r="D19" s="22"/>
      <c r="E19" s="60"/>
      <c r="F19" s="60"/>
      <c r="G19" s="60"/>
      <c r="H19" s="60"/>
      <c r="I19" s="61"/>
      <c r="J19" s="61"/>
      <c r="K19" s="59">
        <v>1240.8</v>
      </c>
      <c r="L19" s="1"/>
      <c r="M19" s="59">
        <v>626</v>
      </c>
      <c r="N19" s="1"/>
      <c r="O19" s="1"/>
      <c r="P19" s="1"/>
    </row>
    <row r="20" spans="1:16" ht="14.25" customHeight="1">
      <c r="A20" s="22"/>
      <c r="B20" s="22"/>
      <c r="C20" s="55" t="s">
        <v>17</v>
      </c>
      <c r="D20" s="22"/>
      <c r="E20" s="60"/>
      <c r="F20" s="60"/>
      <c r="G20" s="60"/>
      <c r="H20" s="60"/>
      <c r="I20" s="61">
        <v>50</v>
      </c>
      <c r="J20" s="61"/>
      <c r="K20" s="59">
        <v>6341.6</v>
      </c>
      <c r="L20" s="1"/>
      <c r="M20" s="59">
        <v>3182.2</v>
      </c>
      <c r="N20" s="1"/>
      <c r="O20" s="1"/>
      <c r="P20" s="1"/>
    </row>
    <row r="21" spans="1:16" ht="14.25" customHeight="1">
      <c r="A21" s="22"/>
      <c r="B21" s="22"/>
      <c r="C21" s="55" t="s">
        <v>70</v>
      </c>
      <c r="D21" s="22"/>
      <c r="E21" s="60"/>
      <c r="F21" s="60"/>
      <c r="G21" s="60"/>
      <c r="H21" s="60"/>
      <c r="I21" s="61"/>
      <c r="J21" s="61"/>
      <c r="K21" s="59">
        <v>110717.1</v>
      </c>
      <c r="L21" s="1"/>
      <c r="M21" s="59">
        <v>60527.3</v>
      </c>
      <c r="N21" s="1"/>
      <c r="O21" s="1"/>
      <c r="P21" s="1"/>
    </row>
    <row r="22" spans="1:16" s="3" customFormat="1" ht="14.25" customHeight="1">
      <c r="A22" s="29"/>
      <c r="B22" s="29"/>
      <c r="C22" s="55" t="s">
        <v>63</v>
      </c>
      <c r="D22" s="29"/>
      <c r="E22" s="62"/>
      <c r="F22" s="62"/>
      <c r="G22" s="62"/>
      <c r="H22" s="62"/>
      <c r="I22" s="61"/>
      <c r="J22" s="61"/>
      <c r="K22" s="59">
        <v>118.5</v>
      </c>
      <c r="M22" s="59">
        <f>186.6+5591.7</f>
        <v>5778.3</v>
      </c>
    </row>
    <row r="23" spans="1:16" ht="14.25" customHeight="1">
      <c r="A23" s="22"/>
      <c r="B23" s="22"/>
      <c r="C23" s="55" t="s">
        <v>71</v>
      </c>
      <c r="D23" s="22"/>
      <c r="E23" s="60"/>
      <c r="F23" s="60"/>
      <c r="G23" s="60"/>
      <c r="H23" s="60"/>
      <c r="I23" s="61">
        <v>25</v>
      </c>
      <c r="K23" s="58">
        <v>31878.6</v>
      </c>
      <c r="L23" s="1"/>
      <c r="M23" s="58">
        <v>14825.5</v>
      </c>
      <c r="N23" s="1"/>
      <c r="O23" s="1"/>
      <c r="P23" s="1"/>
    </row>
    <row r="24" spans="1:16" ht="9" customHeight="1">
      <c r="A24" s="55"/>
      <c r="B24" s="63"/>
      <c r="C24" s="60"/>
      <c r="D24" s="60"/>
      <c r="E24" s="60"/>
      <c r="F24" s="60"/>
      <c r="G24" s="60"/>
      <c r="H24" s="60"/>
      <c r="I24" s="61"/>
      <c r="K24" s="59"/>
      <c r="L24" s="1"/>
      <c r="M24" s="59"/>
      <c r="N24" s="1"/>
      <c r="O24" s="1"/>
      <c r="P24" s="1"/>
    </row>
    <row r="25" spans="1:16" s="3" customFormat="1" ht="14.25" customHeight="1">
      <c r="A25" s="55" t="s">
        <v>31</v>
      </c>
      <c r="B25" s="56"/>
      <c r="C25" s="62"/>
      <c r="D25" s="62"/>
      <c r="E25" s="62"/>
      <c r="F25" s="62"/>
      <c r="G25" s="62"/>
      <c r="H25" s="62"/>
      <c r="I25" s="61"/>
      <c r="K25" s="58">
        <f>SUM(K26:K34)</f>
        <v>164007.00000000003</v>
      </c>
      <c r="M25" s="58">
        <f>SUM(M26:M34)</f>
        <v>83981.900000000009</v>
      </c>
    </row>
    <row r="26" spans="1:16" ht="14.25" customHeight="1">
      <c r="A26" s="22"/>
      <c r="B26" s="22"/>
      <c r="C26" s="63" t="s">
        <v>21</v>
      </c>
      <c r="D26" s="22"/>
      <c r="E26" s="60"/>
      <c r="F26" s="60"/>
      <c r="G26" s="60"/>
      <c r="H26" s="60"/>
      <c r="I26" s="61"/>
      <c r="K26" s="59">
        <v>13206.3</v>
      </c>
      <c r="L26" s="1"/>
      <c r="M26" s="59">
        <v>6457.3</v>
      </c>
      <c r="N26" s="1"/>
      <c r="O26" s="1"/>
      <c r="P26" s="1"/>
    </row>
    <row r="27" spans="1:16" ht="14.25" customHeight="1">
      <c r="A27" s="22"/>
      <c r="B27" s="22"/>
      <c r="C27" s="63" t="s">
        <v>22</v>
      </c>
      <c r="D27" s="22"/>
      <c r="E27" s="60"/>
      <c r="F27" s="60"/>
      <c r="G27" s="60"/>
      <c r="H27" s="60"/>
      <c r="I27" s="61"/>
      <c r="K27" s="59">
        <v>9113.6</v>
      </c>
      <c r="L27" s="1"/>
      <c r="M27" s="59">
        <v>2334.6</v>
      </c>
      <c r="N27" s="1"/>
      <c r="O27" s="1"/>
      <c r="P27" s="1"/>
    </row>
    <row r="28" spans="1:16" ht="14.25" customHeight="1">
      <c r="A28" s="22"/>
      <c r="B28" s="22"/>
      <c r="C28" s="63" t="s">
        <v>80</v>
      </c>
      <c r="D28" s="22"/>
      <c r="E28" s="60"/>
      <c r="F28" s="60"/>
      <c r="G28" s="60"/>
      <c r="H28" s="60"/>
      <c r="I28" s="61"/>
      <c r="K28" s="59">
        <v>497.2</v>
      </c>
      <c r="L28" s="1"/>
      <c r="M28" s="59">
        <v>0</v>
      </c>
      <c r="N28" s="1"/>
      <c r="O28" s="1"/>
      <c r="P28" s="1"/>
    </row>
    <row r="29" spans="1:16" ht="14.25" customHeight="1">
      <c r="A29" s="22"/>
      <c r="B29" s="22"/>
      <c r="C29" s="63" t="s">
        <v>74</v>
      </c>
      <c r="D29" s="22"/>
      <c r="E29" s="60"/>
      <c r="F29" s="60"/>
      <c r="G29" s="60"/>
      <c r="H29" s="60"/>
      <c r="I29" s="61"/>
      <c r="K29" s="59">
        <v>637.20000000000005</v>
      </c>
      <c r="L29" s="1"/>
      <c r="M29" s="59">
        <v>328.3</v>
      </c>
      <c r="N29" s="1"/>
      <c r="O29" s="1"/>
      <c r="P29" s="1"/>
    </row>
    <row r="30" spans="1:16" ht="15">
      <c r="A30" s="22"/>
      <c r="B30" s="22"/>
      <c r="C30" s="55" t="s">
        <v>16</v>
      </c>
      <c r="D30" s="22"/>
      <c r="E30" s="62"/>
      <c r="F30" s="62"/>
      <c r="G30" s="62"/>
      <c r="H30" s="60"/>
      <c r="I30" s="61"/>
      <c r="K30" s="59">
        <v>1.7</v>
      </c>
      <c r="L30" s="1"/>
      <c r="M30" s="59">
        <v>1</v>
      </c>
      <c r="N30" s="1"/>
      <c r="O30" s="1"/>
      <c r="P30" s="1"/>
    </row>
    <row r="31" spans="1:16" ht="15">
      <c r="A31" s="22"/>
      <c r="B31" s="22"/>
      <c r="C31" s="64" t="s">
        <v>17</v>
      </c>
      <c r="D31" s="22"/>
      <c r="E31" s="62"/>
      <c r="F31" s="62"/>
      <c r="G31" s="62"/>
      <c r="H31" s="60"/>
      <c r="I31" s="61"/>
      <c r="K31" s="59">
        <v>29641.1</v>
      </c>
      <c r="L31" s="1"/>
      <c r="M31" s="59">
        <v>15107.5</v>
      </c>
      <c r="N31" s="1"/>
      <c r="O31" s="1"/>
      <c r="P31" s="1"/>
    </row>
    <row r="32" spans="1:16" ht="15">
      <c r="A32" s="22"/>
      <c r="B32" s="22"/>
      <c r="C32" s="55" t="s">
        <v>69</v>
      </c>
      <c r="D32" s="22"/>
      <c r="E32" s="62"/>
      <c r="F32" s="62"/>
      <c r="G32" s="62"/>
      <c r="H32" s="60"/>
      <c r="I32" s="61"/>
      <c r="K32" s="59">
        <v>59481.3</v>
      </c>
      <c r="L32" s="1"/>
      <c r="M32" s="59">
        <v>32341.8</v>
      </c>
      <c r="N32" s="1"/>
      <c r="O32" s="1"/>
      <c r="P32" s="1"/>
    </row>
    <row r="33" spans="1:16" ht="15">
      <c r="A33" s="22"/>
      <c r="B33" s="22"/>
      <c r="C33" s="55" t="s">
        <v>72</v>
      </c>
      <c r="D33" s="22"/>
      <c r="E33" s="62"/>
      <c r="F33" s="62"/>
      <c r="G33" s="62"/>
      <c r="H33" s="60"/>
      <c r="I33" s="61">
        <v>25</v>
      </c>
      <c r="K33" s="59">
        <v>33897.5</v>
      </c>
      <c r="L33" s="1"/>
      <c r="M33" s="59">
        <v>13694.8</v>
      </c>
      <c r="N33" s="1"/>
      <c r="O33" s="1"/>
      <c r="P33" s="1"/>
    </row>
    <row r="34" spans="1:16" ht="15">
      <c r="A34" s="22"/>
      <c r="B34" s="22"/>
      <c r="C34" s="55" t="s">
        <v>73</v>
      </c>
      <c r="D34" s="22"/>
      <c r="E34" s="62"/>
      <c r="F34" s="62"/>
      <c r="G34" s="62"/>
      <c r="H34" s="60"/>
      <c r="I34" s="61" t="s">
        <v>92</v>
      </c>
      <c r="K34" s="58">
        <v>17531.099999999999</v>
      </c>
      <c r="L34" s="1"/>
      <c r="M34" s="58">
        <v>13716.6</v>
      </c>
      <c r="N34" s="1"/>
      <c r="O34" s="1"/>
      <c r="P34" s="1"/>
    </row>
    <row r="35" spans="1:16" ht="9.1999999999999993" customHeight="1">
      <c r="A35" s="55"/>
      <c r="B35" s="65"/>
      <c r="C35" s="60"/>
      <c r="D35" s="60"/>
      <c r="E35" s="62"/>
      <c r="F35" s="60"/>
      <c r="G35" s="60"/>
      <c r="H35" s="60"/>
      <c r="I35" s="61"/>
      <c r="K35" s="59"/>
      <c r="L35" s="1"/>
      <c r="M35" s="59"/>
      <c r="N35" s="1"/>
      <c r="O35" s="1"/>
      <c r="P35" s="1"/>
    </row>
    <row r="36" spans="1:16" ht="14.25" customHeight="1">
      <c r="A36" s="55" t="s">
        <v>28</v>
      </c>
      <c r="B36" s="63"/>
      <c r="C36" s="62"/>
      <c r="D36" s="62"/>
      <c r="E36" s="62"/>
      <c r="F36" s="62"/>
      <c r="G36" s="62"/>
      <c r="H36" s="62"/>
      <c r="I36" s="61"/>
      <c r="K36" s="58">
        <v>48807.4</v>
      </c>
      <c r="L36" s="1"/>
      <c r="M36" s="58">
        <v>23825.9</v>
      </c>
      <c r="N36" s="1"/>
      <c r="O36" s="1"/>
      <c r="P36" s="1"/>
    </row>
    <row r="37" spans="1:16" ht="9.1999999999999993" customHeight="1">
      <c r="A37" s="55"/>
      <c r="B37" s="63"/>
      <c r="C37" s="60"/>
      <c r="D37" s="60"/>
      <c r="E37" s="62"/>
      <c r="F37" s="60"/>
      <c r="G37" s="60"/>
      <c r="H37" s="60"/>
      <c r="I37" s="61"/>
      <c r="K37" s="59"/>
      <c r="L37" s="1"/>
      <c r="M37" s="59"/>
    </row>
    <row r="38" spans="1:16" s="3" customFormat="1" ht="14.25" customHeight="1">
      <c r="A38" s="66" t="s">
        <v>33</v>
      </c>
      <c r="B38" s="56"/>
      <c r="C38" s="67"/>
      <c r="D38" s="62"/>
      <c r="E38" s="62"/>
      <c r="F38" s="62"/>
      <c r="G38" s="62"/>
      <c r="H38" s="62"/>
      <c r="I38" s="61"/>
      <c r="K38" s="58">
        <f>K13-K25-K36</f>
        <v>100715.89999999997</v>
      </c>
      <c r="M38" s="58">
        <f>M13-M25-M36</f>
        <v>55094.599999999955</v>
      </c>
    </row>
    <row r="39" spans="1:16" ht="9.1999999999999993" customHeight="1">
      <c r="A39" s="55"/>
      <c r="B39" s="63"/>
      <c r="C39" s="62"/>
      <c r="D39" s="62"/>
      <c r="E39" s="62"/>
      <c r="F39" s="62"/>
      <c r="G39" s="62"/>
      <c r="H39" s="60"/>
      <c r="I39" s="61"/>
      <c r="K39" s="59"/>
      <c r="L39" s="1"/>
      <c r="M39" s="59"/>
    </row>
    <row r="40" spans="1:16" s="3" customFormat="1" ht="14.25" customHeight="1">
      <c r="A40" s="55" t="s">
        <v>34</v>
      </c>
      <c r="B40" s="56"/>
      <c r="C40" s="62"/>
      <c r="D40" s="62"/>
      <c r="E40" s="62"/>
      <c r="F40" s="62"/>
      <c r="G40" s="62"/>
      <c r="H40" s="62"/>
      <c r="I40" s="61">
        <v>32</v>
      </c>
      <c r="K40" s="58">
        <f>SUM(K41:K43)</f>
        <v>111311.5</v>
      </c>
      <c r="M40" s="58">
        <f>SUM(M41:M43)</f>
        <v>62518.599999999991</v>
      </c>
    </row>
    <row r="41" spans="1:16" ht="14.25" customHeight="1">
      <c r="A41" s="22"/>
      <c r="B41" s="22"/>
      <c r="C41" s="63" t="s">
        <v>23</v>
      </c>
      <c r="D41" s="60"/>
      <c r="E41" s="60"/>
      <c r="F41" s="60"/>
      <c r="G41" s="60"/>
      <c r="H41" s="60"/>
      <c r="I41" s="61"/>
      <c r="K41" s="59">
        <v>44014.2</v>
      </c>
      <c r="L41" s="1"/>
      <c r="M41" s="59">
        <v>21867.7</v>
      </c>
    </row>
    <row r="42" spans="1:16" ht="14.25" customHeight="1">
      <c r="A42" s="22"/>
      <c r="B42" s="22"/>
      <c r="C42" s="63" t="s">
        <v>24</v>
      </c>
      <c r="D42" s="48"/>
      <c r="E42" s="48"/>
      <c r="F42" s="48"/>
      <c r="G42" s="48"/>
      <c r="H42" s="48"/>
      <c r="I42" s="61"/>
      <c r="K42" s="50">
        <v>62802</v>
      </c>
      <c r="L42" s="8"/>
      <c r="M42" s="50">
        <v>38597.699999999997</v>
      </c>
    </row>
    <row r="43" spans="1:16" ht="14.25" customHeight="1">
      <c r="A43" s="22"/>
      <c r="B43" s="22"/>
      <c r="C43" s="63" t="s">
        <v>25</v>
      </c>
      <c r="D43" s="48"/>
      <c r="E43" s="48"/>
      <c r="F43" s="48"/>
      <c r="G43" s="48"/>
      <c r="H43" s="48"/>
      <c r="I43" s="61"/>
      <c r="K43" s="69">
        <v>4495.3</v>
      </c>
      <c r="L43" s="8"/>
      <c r="M43" s="69">
        <v>2053.1999999999998</v>
      </c>
    </row>
    <row r="44" spans="1:16" ht="11.25" customHeight="1">
      <c r="A44" s="70"/>
      <c r="B44" s="63"/>
      <c r="C44" s="48"/>
      <c r="D44" s="48"/>
      <c r="E44" s="48"/>
      <c r="F44" s="71"/>
      <c r="G44" s="48"/>
      <c r="H44" s="48"/>
      <c r="I44" s="61"/>
      <c r="K44" s="50"/>
      <c r="L44" s="8"/>
      <c r="M44" s="50"/>
    </row>
    <row r="45" spans="1:16" s="3" customFormat="1" ht="14.25" customHeight="1">
      <c r="A45" s="72" t="s">
        <v>65</v>
      </c>
      <c r="B45" s="73"/>
      <c r="C45" s="71"/>
      <c r="D45" s="71"/>
      <c r="E45" s="71"/>
      <c r="F45" s="71"/>
      <c r="G45" s="71"/>
      <c r="H45" s="71"/>
      <c r="I45" s="61"/>
      <c r="K45" s="69">
        <f>K38-K40</f>
        <v>-10595.600000000035</v>
      </c>
      <c r="L45" s="9"/>
      <c r="M45" s="69">
        <f>M38-M40</f>
        <v>-7424.0000000000364</v>
      </c>
    </row>
    <row r="46" spans="1:16" ht="8.4499999999999993" customHeight="1">
      <c r="A46" s="63"/>
      <c r="B46" s="63"/>
      <c r="C46" s="48"/>
      <c r="D46" s="48"/>
      <c r="E46" s="48"/>
      <c r="F46" s="71"/>
      <c r="G46" s="48"/>
      <c r="H46" s="48"/>
      <c r="I46" s="61"/>
      <c r="K46" s="50"/>
      <c r="L46" s="8"/>
      <c r="M46" s="50"/>
    </row>
    <row r="47" spans="1:16" ht="14.25" customHeight="1">
      <c r="A47" s="63" t="s">
        <v>32</v>
      </c>
      <c r="B47" s="63"/>
      <c r="C47" s="48"/>
      <c r="D47" s="48"/>
      <c r="E47" s="48"/>
      <c r="F47" s="71"/>
      <c r="G47" s="48"/>
      <c r="H47" s="48"/>
      <c r="I47" s="61"/>
      <c r="K47" s="69">
        <v>163.4</v>
      </c>
      <c r="L47" s="8"/>
      <c r="M47" s="69">
        <v>108.7</v>
      </c>
    </row>
    <row r="48" spans="1:16" ht="9.75" customHeight="1">
      <c r="A48" s="55"/>
      <c r="B48" s="63"/>
      <c r="C48" s="48"/>
      <c r="D48" s="48"/>
      <c r="E48" s="48"/>
      <c r="F48" s="71"/>
      <c r="G48" s="48"/>
      <c r="H48" s="48"/>
      <c r="I48" s="61"/>
      <c r="K48" s="50"/>
      <c r="L48" s="8"/>
      <c r="M48" s="50"/>
    </row>
    <row r="49" spans="1:15" s="3" customFormat="1" ht="14.25" customHeight="1">
      <c r="A49" s="55" t="s">
        <v>26</v>
      </c>
      <c r="B49" s="56"/>
      <c r="C49" s="71"/>
      <c r="D49" s="71"/>
      <c r="E49" s="71"/>
      <c r="F49" s="71"/>
      <c r="G49" s="71"/>
      <c r="H49" s="71"/>
      <c r="I49" s="61">
        <v>51</v>
      </c>
      <c r="K49" s="69">
        <f>SUM(K50:K51)</f>
        <v>32404.100000000002</v>
      </c>
      <c r="L49" s="9"/>
      <c r="M49" s="69">
        <f>SUM(M50:M51)</f>
        <v>9755.3000000000011</v>
      </c>
    </row>
    <row r="50" spans="1:15" ht="14.25" customHeight="1">
      <c r="A50" s="22"/>
      <c r="B50" s="22"/>
      <c r="C50" s="63" t="s">
        <v>2</v>
      </c>
      <c r="D50" s="48"/>
      <c r="E50" s="48"/>
      <c r="F50" s="71"/>
      <c r="G50" s="48"/>
      <c r="H50" s="48"/>
      <c r="I50" s="61"/>
      <c r="K50" s="50">
        <v>33566.9</v>
      </c>
      <c r="L50" s="8"/>
      <c r="M50" s="50">
        <v>10061.1</v>
      </c>
    </row>
    <row r="51" spans="1:15" ht="14.25" customHeight="1">
      <c r="A51" s="22"/>
      <c r="B51" s="22"/>
      <c r="C51" s="63" t="s">
        <v>27</v>
      </c>
      <c r="D51" s="48"/>
      <c r="E51" s="48"/>
      <c r="F51" s="71"/>
      <c r="G51" s="48"/>
      <c r="H51" s="48"/>
      <c r="I51" s="61"/>
      <c r="K51" s="69">
        <v>-1162.8</v>
      </c>
      <c r="L51" s="8"/>
      <c r="M51" s="69">
        <v>-305.8</v>
      </c>
    </row>
    <row r="52" spans="1:15" ht="6" customHeight="1">
      <c r="A52" s="55"/>
      <c r="B52" s="63"/>
      <c r="C52" s="48"/>
      <c r="D52" s="48"/>
      <c r="E52" s="48"/>
      <c r="F52" s="71"/>
      <c r="G52" s="48"/>
      <c r="H52" s="48"/>
      <c r="I52" s="61"/>
      <c r="K52" s="50"/>
      <c r="L52" s="8"/>
      <c r="M52" s="50"/>
    </row>
    <row r="53" spans="1:15" s="3" customFormat="1" ht="14.25" customHeight="1">
      <c r="A53" s="74" t="s">
        <v>53</v>
      </c>
      <c r="B53" s="75"/>
      <c r="C53" s="71"/>
      <c r="D53" s="71"/>
      <c r="E53" s="71"/>
      <c r="F53" s="71"/>
      <c r="G53" s="71"/>
      <c r="H53" s="71"/>
      <c r="I53" s="61"/>
      <c r="K53" s="50">
        <f>K45+K47+K49</f>
        <v>21971.899999999965</v>
      </c>
      <c r="L53" s="14"/>
      <c r="M53" s="50">
        <f>M45+M47+M49</f>
        <v>2439.9999999999645</v>
      </c>
    </row>
    <row r="54" spans="1:15" ht="6" customHeight="1">
      <c r="A54" s="55"/>
      <c r="B54" s="63"/>
      <c r="C54" s="48"/>
      <c r="D54" s="48"/>
      <c r="E54" s="48"/>
      <c r="F54" s="71"/>
      <c r="G54" s="48"/>
      <c r="H54" s="48"/>
      <c r="I54" s="61"/>
      <c r="K54" s="50"/>
      <c r="L54" s="15"/>
      <c r="M54" s="50"/>
    </row>
    <row r="55" spans="1:15" ht="14.25" customHeight="1">
      <c r="A55" s="55" t="s">
        <v>29</v>
      </c>
      <c r="B55" s="63"/>
      <c r="C55" s="48"/>
      <c r="D55" s="48"/>
      <c r="E55" s="48"/>
      <c r="F55" s="71"/>
      <c r="G55" s="48"/>
      <c r="H55" s="48"/>
      <c r="I55" s="61">
        <v>31</v>
      </c>
      <c r="K55" s="69">
        <v>-8270.1</v>
      </c>
      <c r="L55" s="8"/>
      <c r="M55" s="69">
        <v>-1299.0999999999999</v>
      </c>
    </row>
    <row r="56" spans="1:15" ht="8.4499999999999993" customHeight="1">
      <c r="A56" s="55"/>
      <c r="B56" s="55"/>
      <c r="C56" s="48"/>
      <c r="D56" s="48"/>
      <c r="E56" s="48"/>
      <c r="F56" s="71"/>
      <c r="G56" s="48"/>
      <c r="H56" s="48"/>
      <c r="I56" s="61"/>
      <c r="K56" s="50"/>
      <c r="L56" s="8"/>
      <c r="M56" s="50"/>
    </row>
    <row r="57" spans="1:15" s="3" customFormat="1" ht="14.25" customHeight="1">
      <c r="A57" s="74" t="s">
        <v>52</v>
      </c>
      <c r="B57" s="75"/>
      <c r="C57" s="71"/>
      <c r="D57" s="71"/>
      <c r="E57" s="71"/>
      <c r="F57" s="71"/>
      <c r="G57" s="71"/>
      <c r="H57" s="71"/>
      <c r="I57" s="61"/>
      <c r="K57" s="50">
        <f>K45+K47+K49+K55</f>
        <v>13701.799999999965</v>
      </c>
      <c r="L57" s="9"/>
      <c r="M57" s="50">
        <f>M45+M47+M49+M55</f>
        <v>1140.8999999999646</v>
      </c>
      <c r="O57" s="19"/>
    </row>
    <row r="58" spans="1:15" ht="6.95" customHeight="1">
      <c r="A58" s="76"/>
      <c r="B58" s="75"/>
      <c r="C58" s="48"/>
      <c r="D58" s="48"/>
      <c r="E58" s="48"/>
      <c r="F58" s="71"/>
      <c r="G58" s="48"/>
      <c r="H58" s="48"/>
      <c r="I58" s="61"/>
      <c r="K58" s="50"/>
      <c r="L58" s="8"/>
      <c r="M58" s="50"/>
    </row>
    <row r="59" spans="1:15" ht="14.25" customHeight="1">
      <c r="A59" s="55" t="s">
        <v>58</v>
      </c>
      <c r="B59" s="75"/>
      <c r="C59" s="48"/>
      <c r="D59" s="48"/>
      <c r="E59" s="48"/>
      <c r="F59" s="71"/>
      <c r="G59" s="48"/>
      <c r="H59" s="48"/>
      <c r="I59" s="61">
        <v>32</v>
      </c>
      <c r="K59" s="50">
        <v>-938.8</v>
      </c>
      <c r="L59" s="8"/>
      <c r="M59" s="50">
        <v>-66.5</v>
      </c>
    </row>
    <row r="60" spans="1:15" ht="6.95" customHeight="1">
      <c r="A60" s="76"/>
      <c r="B60" s="75"/>
      <c r="C60" s="48"/>
      <c r="D60" s="48"/>
      <c r="E60" s="48"/>
      <c r="F60" s="71"/>
      <c r="G60" s="48"/>
      <c r="H60" s="48"/>
      <c r="I60" s="61"/>
      <c r="J60" s="68"/>
      <c r="K60" s="50"/>
      <c r="L60" s="8"/>
      <c r="M60" s="50"/>
    </row>
    <row r="61" spans="1:15" ht="14.25" customHeight="1">
      <c r="A61" s="22" t="s">
        <v>41</v>
      </c>
      <c r="B61" s="75"/>
      <c r="C61" s="48"/>
      <c r="D61" s="48"/>
      <c r="E61" s="48"/>
      <c r="F61" s="71"/>
      <c r="G61" s="48"/>
      <c r="H61" s="48"/>
      <c r="I61" s="61"/>
      <c r="J61" s="68"/>
      <c r="K61" s="50">
        <v>-299.3</v>
      </c>
      <c r="L61" s="8"/>
      <c r="M61" s="50">
        <v>-37.200000000000003</v>
      </c>
      <c r="O61" s="19"/>
    </row>
    <row r="62" spans="1:15" s="3" customFormat="1" ht="21.75" customHeight="1" thickBot="1">
      <c r="A62" s="74" t="s">
        <v>3</v>
      </c>
      <c r="B62" s="51"/>
      <c r="C62" s="71"/>
      <c r="D62" s="71"/>
      <c r="E62" s="71"/>
      <c r="F62" s="71"/>
      <c r="G62" s="71"/>
      <c r="H62" s="71"/>
      <c r="I62" s="61"/>
      <c r="J62" s="68"/>
      <c r="K62" s="77">
        <f>SUM(K57:K61)</f>
        <v>12463.699999999966</v>
      </c>
      <c r="L62" s="9"/>
      <c r="M62" s="77">
        <f>SUM(M57:M61)</f>
        <v>1037.1999999999646</v>
      </c>
    </row>
    <row r="63" spans="1:15" ht="10.5" customHeight="1" thickTop="1">
      <c r="A63" s="78"/>
      <c r="B63" s="52"/>
      <c r="C63" s="48"/>
      <c r="D63" s="48"/>
      <c r="E63" s="48"/>
      <c r="F63" s="71"/>
      <c r="G63" s="48"/>
      <c r="H63" s="48"/>
      <c r="I63" s="48"/>
      <c r="J63" s="79"/>
      <c r="K63" s="80"/>
      <c r="L63" s="1"/>
      <c r="M63" s="80"/>
      <c r="O63" s="19"/>
    </row>
    <row r="64" spans="1:15" ht="13.7" customHeight="1">
      <c r="A64" s="78"/>
      <c r="B64" s="52"/>
      <c r="C64" s="48"/>
      <c r="D64" s="48"/>
      <c r="E64" s="48"/>
      <c r="F64" s="71"/>
      <c r="G64" s="48"/>
      <c r="H64" s="48"/>
      <c r="I64" s="48"/>
      <c r="J64" s="79"/>
      <c r="K64" s="80"/>
      <c r="L64" s="1"/>
      <c r="M64" s="80"/>
    </row>
    <row r="65" spans="1:15" s="7" customFormat="1" ht="14.25" customHeight="1">
      <c r="A65" s="49" t="s">
        <v>39</v>
      </c>
      <c r="B65" s="49"/>
      <c r="C65" s="49"/>
      <c r="D65" s="49"/>
      <c r="E65" s="49"/>
      <c r="F65" s="49"/>
      <c r="G65" s="49"/>
      <c r="H65" s="49"/>
      <c r="I65" s="49"/>
      <c r="J65" s="81"/>
      <c r="K65" s="49"/>
      <c r="M65" s="49"/>
    </row>
    <row r="66" spans="1:15" s="7" customFormat="1" ht="12.75" customHeight="1">
      <c r="A66" s="49"/>
      <c r="B66" s="49"/>
      <c r="C66" s="49"/>
      <c r="D66" s="49"/>
      <c r="E66" s="49"/>
      <c r="F66" s="49"/>
      <c r="G66" s="49"/>
      <c r="H66" s="49"/>
      <c r="I66" s="49"/>
      <c r="J66" s="81"/>
      <c r="K66" s="49"/>
      <c r="M66" s="49"/>
    </row>
    <row r="67" spans="1:15" s="7" customFormat="1" ht="12" customHeight="1">
      <c r="A67" s="49"/>
      <c r="B67" s="49"/>
      <c r="C67" s="49"/>
      <c r="D67" s="49"/>
      <c r="E67" s="49"/>
      <c r="F67" s="49"/>
      <c r="G67" s="49"/>
      <c r="H67" s="49"/>
      <c r="I67" s="49"/>
      <c r="J67" s="81"/>
      <c r="K67" s="49"/>
      <c r="M67" s="49"/>
    </row>
    <row r="68" spans="1:15" ht="14.25" customHeight="1" thickBot="1">
      <c r="A68" s="86"/>
      <c r="B68" s="22"/>
      <c r="C68" s="22"/>
      <c r="D68" s="22"/>
      <c r="E68" s="22"/>
      <c r="F68" s="22"/>
      <c r="G68" s="22"/>
      <c r="H68" s="23"/>
      <c r="I68" s="23"/>
      <c r="J68" s="23"/>
      <c r="K68" s="22"/>
      <c r="L68" s="22"/>
      <c r="M68" s="22"/>
      <c r="N68"/>
      <c r="O68"/>
    </row>
    <row r="69" spans="1:15" ht="14.25" customHeight="1" thickTop="1">
      <c r="A69" s="53"/>
      <c r="B69" s="30"/>
      <c r="C69" s="30"/>
      <c r="D69" s="30"/>
      <c r="E69" s="30"/>
      <c r="F69" s="30"/>
      <c r="G69" s="30"/>
      <c r="H69" s="31"/>
      <c r="I69" s="31"/>
      <c r="J69" s="31"/>
      <c r="K69" s="30"/>
      <c r="L69" s="30"/>
      <c r="M69" s="30"/>
      <c r="N69"/>
      <c r="O69"/>
    </row>
    <row r="70" spans="1:15" ht="14.25" customHeight="1">
      <c r="A70" s="1"/>
      <c r="B70" s="4"/>
      <c r="C70" s="1"/>
      <c r="D70" s="1"/>
      <c r="E70" s="1"/>
      <c r="F70" s="1"/>
      <c r="G70" s="1"/>
      <c r="H70" s="1"/>
      <c r="I70" s="1"/>
      <c r="J70" s="2"/>
      <c r="K70" s="2"/>
      <c r="L70" s="48"/>
      <c r="M70" s="2"/>
      <c r="N70"/>
      <c r="O70"/>
    </row>
    <row r="71" spans="1:15" ht="14.25" customHeight="1">
      <c r="A71" s="1"/>
      <c r="B71" s="4"/>
      <c r="C71" s="1"/>
      <c r="D71" s="1"/>
      <c r="E71" s="1"/>
      <c r="F71" s="1"/>
      <c r="G71" s="1"/>
      <c r="H71" s="1"/>
      <c r="I71" s="1"/>
      <c r="J71" s="2"/>
      <c r="K71" s="2"/>
      <c r="L71" s="48"/>
      <c r="M71" s="2"/>
      <c r="N71"/>
      <c r="O71"/>
    </row>
    <row r="72" spans="1:15" ht="14.25" customHeight="1">
      <c r="A72" s="1"/>
      <c r="B72" s="1"/>
      <c r="C72" s="1"/>
      <c r="D72" s="1"/>
      <c r="E72" s="1"/>
      <c r="F72" s="1"/>
      <c r="G72" s="1"/>
      <c r="H72" s="1"/>
      <c r="I72" s="1"/>
      <c r="J72" s="2"/>
      <c r="K72" s="2"/>
      <c r="L72" s="5"/>
      <c r="M72" s="2"/>
      <c r="N72"/>
      <c r="O72"/>
    </row>
    <row r="73" spans="1:15" ht="14.25" customHeight="1">
      <c r="A73" s="90" t="s">
        <v>75</v>
      </c>
      <c r="B73" s="90"/>
      <c r="C73" s="90"/>
      <c r="D73" s="90"/>
      <c r="E73" s="90"/>
      <c r="F73" s="90"/>
      <c r="G73" s="90"/>
      <c r="H73" s="90"/>
      <c r="I73" s="92"/>
      <c r="J73" s="90"/>
      <c r="K73" s="90"/>
      <c r="L73" s="90"/>
      <c r="M73" s="90"/>
      <c r="N73"/>
      <c r="O73"/>
    </row>
    <row r="74" spans="1:15" ht="14.25" customHeight="1">
      <c r="A74" s="90" t="s">
        <v>76</v>
      </c>
      <c r="B74" s="90"/>
      <c r="C74" s="90"/>
      <c r="D74" s="90"/>
      <c r="E74" s="90"/>
      <c r="F74" s="90"/>
      <c r="G74" s="90"/>
      <c r="H74" s="90"/>
      <c r="I74" s="92"/>
      <c r="J74" s="90"/>
      <c r="K74" s="90"/>
      <c r="L74" s="90"/>
      <c r="M74" s="90"/>
      <c r="N74"/>
      <c r="O74"/>
    </row>
    <row r="75" spans="1:15" ht="14.25" customHeight="1">
      <c r="A75" s="10"/>
      <c r="B75" s="6"/>
      <c r="C75" s="6"/>
      <c r="D75" s="6"/>
      <c r="E75" s="6"/>
      <c r="F75" s="6"/>
      <c r="G75" s="6"/>
      <c r="H75" s="12"/>
      <c r="I75" s="12"/>
      <c r="J75" s="12"/>
      <c r="K75" s="12"/>
      <c r="L75" s="6"/>
      <c r="M75" s="6"/>
      <c r="N75"/>
      <c r="O75"/>
    </row>
    <row r="76" spans="1:15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2"/>
      <c r="M76" s="11"/>
      <c r="N76"/>
      <c r="O76"/>
    </row>
    <row r="77" spans="1:15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2"/>
      <c r="M77" s="11"/>
      <c r="N77"/>
      <c r="O77"/>
    </row>
    <row r="78" spans="1:15" ht="14.25" customHeight="1">
      <c r="A78" s="90"/>
      <c r="B78" s="90" t="s">
        <v>128</v>
      </c>
      <c r="C78" s="90"/>
      <c r="D78" s="90"/>
      <c r="E78" s="90"/>
      <c r="F78" s="90"/>
      <c r="G78" s="90"/>
      <c r="H78" s="90"/>
      <c r="I78" s="92"/>
      <c r="J78" s="90"/>
      <c r="K78" s="90"/>
      <c r="L78" s="89" t="s">
        <v>59</v>
      </c>
      <c r="M78" s="90"/>
      <c r="N78"/>
      <c r="O78"/>
    </row>
    <row r="79" spans="1:15" ht="14.25" customHeight="1">
      <c r="A79" s="90"/>
      <c r="B79" s="90" t="s">
        <v>77</v>
      </c>
      <c r="C79" s="90"/>
      <c r="D79" s="90"/>
      <c r="E79" s="90"/>
      <c r="F79" s="90"/>
      <c r="G79" s="90"/>
      <c r="H79" s="90"/>
      <c r="I79" s="92"/>
      <c r="J79" s="90"/>
      <c r="K79" s="90"/>
      <c r="L79" s="89" t="s">
        <v>60</v>
      </c>
      <c r="M79" s="90"/>
      <c r="N79"/>
      <c r="O79"/>
    </row>
    <row r="80" spans="1:15" ht="14.25" customHeight="1">
      <c r="A80" s="90"/>
      <c r="B80" s="90"/>
      <c r="C80" s="90"/>
      <c r="D80" s="90"/>
      <c r="E80" s="90"/>
      <c r="F80" s="90"/>
      <c r="G80" s="90"/>
      <c r="H80" s="90"/>
      <c r="I80" s="92"/>
      <c r="J80" s="90"/>
      <c r="K80" s="90"/>
      <c r="L80" s="89" t="s">
        <v>61</v>
      </c>
      <c r="M80" s="90"/>
      <c r="N80"/>
      <c r="O80"/>
    </row>
    <row r="81" spans="1:15" ht="12.75" customHeight="1">
      <c r="A81" s="13"/>
      <c r="B81" s="1"/>
      <c r="C81" s="1"/>
      <c r="D81" s="1"/>
      <c r="E81" s="1"/>
      <c r="F81" s="1"/>
      <c r="G81" s="1"/>
      <c r="H81" s="1"/>
      <c r="I81" s="1"/>
      <c r="J81" s="2"/>
      <c r="K81" s="5"/>
      <c r="M81" s="5"/>
      <c r="N81"/>
      <c r="O81"/>
    </row>
    <row r="82" spans="1:15" ht="12.75" customHeight="1">
      <c r="A82" s="1"/>
      <c r="B82" s="1"/>
      <c r="C82" s="1"/>
      <c r="D82" s="1"/>
      <c r="E82" s="1"/>
      <c r="F82" s="1"/>
      <c r="G82" s="1"/>
      <c r="H82" s="1"/>
      <c r="I82" s="1"/>
      <c r="J82" s="2"/>
      <c r="K82" s="11"/>
      <c r="M82" s="11"/>
      <c r="N82"/>
      <c r="O82"/>
    </row>
    <row r="83" spans="1:15" ht="15">
      <c r="A83" s="1"/>
      <c r="B83" s="1"/>
      <c r="C83" s="1"/>
      <c r="D83" s="1"/>
      <c r="E83" s="1"/>
      <c r="F83" s="1"/>
      <c r="G83" s="1"/>
      <c r="H83" s="1"/>
      <c r="I83" s="1"/>
      <c r="J83" s="2"/>
      <c r="K83" s="11"/>
      <c r="M83" s="11"/>
      <c r="N83"/>
      <c r="O83"/>
    </row>
    <row r="84" spans="1:15" ht="15">
      <c r="A84" s="1"/>
      <c r="B84" s="1"/>
      <c r="C84" s="1"/>
      <c r="D84" s="1"/>
      <c r="E84" s="1"/>
      <c r="F84" s="1"/>
      <c r="G84" s="1"/>
      <c r="H84" s="1"/>
      <c r="I84" s="1"/>
      <c r="J84" s="2"/>
      <c r="K84" s="11"/>
      <c r="M84" s="11"/>
      <c r="N84"/>
      <c r="O84"/>
    </row>
    <row r="85" spans="1:15" ht="15">
      <c r="A85" s="1"/>
      <c r="B85" s="1"/>
      <c r="C85" s="1"/>
      <c r="D85" s="1"/>
      <c r="E85" s="1"/>
      <c r="F85" s="1"/>
      <c r="G85" s="1"/>
      <c r="H85" s="1"/>
      <c r="I85" s="1"/>
      <c r="J85" s="2"/>
      <c r="K85" s="11"/>
      <c r="M85" s="11"/>
      <c r="N85"/>
      <c r="O85"/>
    </row>
    <row r="86" spans="1:15" ht="14.1" customHeight="1">
      <c r="A86" s="1"/>
      <c r="B86" s="1"/>
      <c r="C86" s="1"/>
      <c r="D86" s="1"/>
      <c r="E86" s="1"/>
      <c r="F86" s="1"/>
      <c r="G86" s="1"/>
      <c r="H86" s="1"/>
      <c r="I86" s="1"/>
      <c r="J86" s="2"/>
      <c r="K86" s="11"/>
      <c r="M86" s="11"/>
      <c r="N86"/>
      <c r="O86"/>
    </row>
    <row r="87" spans="1:15" ht="15" hidden="1">
      <c r="A87" s="6"/>
      <c r="B87" s="6"/>
      <c r="C87" s="6"/>
      <c r="D87" s="6"/>
      <c r="E87" s="6"/>
      <c r="F87" s="6"/>
      <c r="G87" s="6"/>
      <c r="H87" s="6"/>
      <c r="I87" s="6"/>
      <c r="J87" s="12"/>
      <c r="K87" s="6"/>
      <c r="M87" s="6"/>
      <c r="N87"/>
      <c r="O87"/>
    </row>
    <row r="88" spans="1:15" ht="15" hidden="1">
      <c r="B88" s="6"/>
      <c r="C88" s="6"/>
      <c r="D88" s="6"/>
      <c r="E88" s="6"/>
      <c r="F88" s="6"/>
      <c r="G88" s="6"/>
      <c r="H88" s="6"/>
      <c r="I88" s="6"/>
      <c r="J88" s="12"/>
      <c r="K88" s="6"/>
      <c r="M88" s="6"/>
      <c r="N88"/>
      <c r="O88"/>
    </row>
    <row r="89" spans="1:15" ht="14.25" customHeight="1">
      <c r="A89" s="1"/>
      <c r="B89" s="1"/>
      <c r="C89" s="1"/>
      <c r="D89" s="1"/>
      <c r="E89" s="1"/>
      <c r="F89" s="1"/>
      <c r="G89" s="1"/>
      <c r="H89" s="1"/>
      <c r="I89" s="1"/>
      <c r="J89" s="2"/>
      <c r="K89" s="1"/>
      <c r="M89" s="1"/>
      <c r="N89"/>
      <c r="O89"/>
    </row>
  </sheetData>
  <pageMargins left="0.8" right="0.6" top="0.4" bottom="0.3" header="0.39370078740157499" footer="0.6"/>
  <pageSetup scale="85" orientation="portrait" r:id="rId1"/>
  <headerFooter alignWithMargins="0">
    <oddFooter>&amp;C&amp;"Univers for KPMG,Regular"7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showGridLines="0" zoomScaleNormal="100" workbookViewId="0">
      <selection activeCell="L23" sqref="L23"/>
    </sheetView>
  </sheetViews>
  <sheetFormatPr defaultColWidth="10.7109375" defaultRowHeight="15.75" customHeight="1"/>
  <cols>
    <col min="1" max="1" width="34.140625" style="94" customWidth="1"/>
    <col min="2" max="2" width="7" style="94" customWidth="1"/>
    <col min="3" max="3" width="2.140625" style="94" customWidth="1"/>
    <col min="4" max="4" width="11.5703125" style="124" customWidth="1"/>
    <col min="5" max="5" width="2.42578125" style="124" customWidth="1"/>
    <col min="6" max="6" width="11" style="94" customWidth="1"/>
    <col min="7" max="7" width="2.7109375" style="94" customWidth="1"/>
    <col min="8" max="8" width="11.5703125" style="94" customWidth="1"/>
    <col min="9" max="9" width="2.28515625" style="93" customWidth="1"/>
    <col min="10" max="10" width="11.85546875" style="94" customWidth="1"/>
    <col min="11" max="11" width="2" style="124" customWidth="1"/>
    <col min="12" max="12" width="11.7109375" style="94" customWidth="1"/>
    <col min="13" max="13" width="1.7109375" style="94" customWidth="1"/>
    <col min="14" max="14" width="11.5703125" style="94" customWidth="1"/>
    <col min="15" max="15" width="2.140625" style="93" customWidth="1"/>
    <col min="16" max="16" width="12.42578125" style="94" customWidth="1"/>
    <col min="17" max="17" width="10.7109375" style="93"/>
    <col min="18" max="19" width="14.42578125" style="93" bestFit="1" customWidth="1"/>
    <col min="20" max="20" width="13.85546875" style="93" bestFit="1" customWidth="1"/>
    <col min="21" max="21" width="11.28515625" style="93" bestFit="1" customWidth="1"/>
    <col min="22" max="22" width="10.7109375" style="93"/>
    <col min="23" max="16384" width="10.7109375" style="94"/>
  </cols>
  <sheetData>
    <row r="1" spans="1:23" ht="15.75" customHeight="1">
      <c r="A1" s="21" t="s">
        <v>64</v>
      </c>
      <c r="B1" s="21"/>
      <c r="C1" s="21"/>
      <c r="D1" s="23"/>
      <c r="E1" s="23"/>
      <c r="F1" s="22"/>
      <c r="G1" s="22"/>
      <c r="H1" s="22"/>
      <c r="I1" s="33"/>
      <c r="J1" s="22"/>
      <c r="K1" s="23"/>
      <c r="L1" s="22"/>
      <c r="M1" s="22"/>
      <c r="N1" s="22"/>
      <c r="O1" s="33"/>
      <c r="P1" s="22"/>
    </row>
    <row r="2" spans="1:23" s="1" customFormat="1" ht="15">
      <c r="A2" s="25" t="s">
        <v>48</v>
      </c>
      <c r="B2" s="25"/>
      <c r="C2" s="25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95"/>
      <c r="R2" s="95"/>
      <c r="S2" s="96"/>
      <c r="T2" s="95"/>
      <c r="U2" s="96"/>
      <c r="V2" s="96"/>
      <c r="W2" s="6"/>
    </row>
    <row r="3" spans="1:23" ht="15.75" customHeight="1">
      <c r="A3" s="25"/>
      <c r="B3" s="25"/>
      <c r="C3" s="25"/>
      <c r="D3" s="23"/>
      <c r="E3" s="23"/>
      <c r="F3" s="22"/>
      <c r="G3" s="22"/>
      <c r="H3" s="22"/>
      <c r="I3" s="33"/>
      <c r="J3" s="22"/>
      <c r="K3" s="23"/>
      <c r="L3" s="22"/>
      <c r="M3" s="22"/>
      <c r="N3" s="22"/>
      <c r="O3" s="33"/>
      <c r="P3" s="22"/>
      <c r="Q3" s="95"/>
      <c r="R3" s="95"/>
      <c r="S3" s="96"/>
      <c r="T3" s="95"/>
      <c r="U3" s="96"/>
      <c r="V3" s="96"/>
      <c r="W3" s="93"/>
    </row>
    <row r="4" spans="1:23" ht="15.75" customHeight="1">
      <c r="A4" s="21" t="s">
        <v>145</v>
      </c>
      <c r="B4" s="21"/>
      <c r="C4" s="21"/>
      <c r="D4" s="23"/>
      <c r="E4" s="23"/>
      <c r="F4" s="22"/>
      <c r="G4" s="22"/>
      <c r="H4" s="22"/>
      <c r="I4" s="33"/>
      <c r="J4" s="22"/>
      <c r="K4" s="23"/>
      <c r="L4" s="22"/>
      <c r="M4" s="22"/>
      <c r="N4" s="22"/>
      <c r="O4" s="33"/>
      <c r="P4" s="22"/>
      <c r="Q4" s="95"/>
      <c r="R4" s="95"/>
      <c r="S4" s="96"/>
      <c r="T4" s="95"/>
      <c r="U4" s="96"/>
      <c r="V4" s="96"/>
      <c r="W4" s="93"/>
    </row>
    <row r="5" spans="1:23" ht="15.75" customHeight="1">
      <c r="A5" s="21"/>
      <c r="B5" s="21"/>
      <c r="C5" s="21"/>
      <c r="D5" s="23"/>
      <c r="E5" s="23"/>
      <c r="F5" s="22"/>
      <c r="G5" s="22"/>
      <c r="H5" s="22"/>
      <c r="I5" s="33"/>
      <c r="J5" s="22"/>
      <c r="K5" s="23"/>
      <c r="L5" s="22"/>
      <c r="M5" s="22"/>
      <c r="N5" s="22"/>
      <c r="O5" s="33"/>
      <c r="P5" s="22"/>
      <c r="Q5" s="97"/>
      <c r="R5" s="98"/>
      <c r="S5" s="99"/>
      <c r="T5" s="98"/>
      <c r="U5" s="99"/>
      <c r="V5" s="98"/>
      <c r="W5" s="93"/>
    </row>
    <row r="6" spans="1:23" ht="15.75" customHeight="1">
      <c r="A6" s="27" t="s">
        <v>140</v>
      </c>
      <c r="B6" s="27"/>
      <c r="C6" s="27"/>
      <c r="D6" s="27"/>
      <c r="E6" s="27"/>
      <c r="F6" s="27"/>
      <c r="G6" s="27"/>
      <c r="H6" s="27"/>
      <c r="I6" s="27"/>
      <c r="J6" s="27"/>
      <c r="K6" s="92"/>
      <c r="L6" s="92"/>
      <c r="M6" s="92"/>
      <c r="N6" s="92"/>
      <c r="O6" s="92"/>
      <c r="P6" s="92"/>
      <c r="Q6" s="95"/>
      <c r="R6" s="95"/>
      <c r="S6" s="96"/>
      <c r="T6" s="95"/>
      <c r="U6" s="96"/>
      <c r="V6" s="96"/>
      <c r="W6" s="93"/>
    </row>
    <row r="7" spans="1:23" ht="9.1999999999999993" customHeight="1">
      <c r="A7" s="92"/>
      <c r="B7" s="92"/>
      <c r="C7" s="92"/>
      <c r="D7" s="23"/>
      <c r="E7" s="23"/>
      <c r="F7" s="22"/>
      <c r="G7" s="22"/>
      <c r="H7" s="22"/>
      <c r="I7" s="33"/>
      <c r="J7" s="22"/>
      <c r="K7" s="23"/>
      <c r="L7" s="22"/>
      <c r="M7" s="22"/>
      <c r="N7" s="22"/>
      <c r="O7" s="33"/>
      <c r="P7" s="22"/>
      <c r="Q7" s="95"/>
      <c r="R7" s="95"/>
      <c r="S7" s="96"/>
      <c r="T7" s="95"/>
      <c r="U7" s="96"/>
      <c r="V7" s="96"/>
      <c r="W7" s="93"/>
    </row>
    <row r="8" spans="1:23" ht="15.75" customHeight="1">
      <c r="A8" s="27" t="s">
        <v>35</v>
      </c>
      <c r="B8" s="27"/>
      <c r="C8" s="100"/>
      <c r="D8" s="23"/>
      <c r="E8" s="23"/>
      <c r="F8" s="22"/>
      <c r="G8" s="22"/>
      <c r="H8" s="22"/>
      <c r="I8" s="33"/>
      <c r="J8" s="22"/>
      <c r="K8" s="23"/>
      <c r="L8" s="22"/>
      <c r="M8" s="22"/>
      <c r="N8" s="22"/>
      <c r="O8" s="33"/>
      <c r="P8" s="22"/>
      <c r="Q8" s="95"/>
      <c r="R8" s="95"/>
      <c r="S8" s="96"/>
      <c r="T8" s="95"/>
      <c r="U8" s="96"/>
      <c r="V8" s="96"/>
      <c r="W8" s="93"/>
    </row>
    <row r="9" spans="1:23" ht="15.75" customHeight="1" thickBot="1">
      <c r="A9" s="22"/>
      <c r="B9" s="22"/>
      <c r="C9" s="22"/>
      <c r="D9" s="23"/>
      <c r="E9" s="23"/>
      <c r="F9" s="22"/>
      <c r="G9" s="22"/>
      <c r="H9" s="22"/>
      <c r="I9" s="23"/>
      <c r="J9" s="23"/>
      <c r="K9" s="23"/>
      <c r="L9" s="22"/>
      <c r="M9" s="22"/>
      <c r="N9" s="22"/>
      <c r="O9" s="23"/>
      <c r="P9" s="23"/>
      <c r="Q9" s="95"/>
      <c r="R9" s="95"/>
      <c r="S9" s="96"/>
      <c r="T9" s="95"/>
      <c r="U9" s="96"/>
      <c r="V9" s="96"/>
      <c r="W9" s="93"/>
    </row>
    <row r="10" spans="1:23" ht="15.75" customHeight="1" thickTop="1">
      <c r="A10" s="30"/>
      <c r="B10" s="30"/>
      <c r="C10" s="30"/>
      <c r="D10" s="31"/>
      <c r="E10" s="31"/>
      <c r="F10" s="30"/>
      <c r="G10" s="30"/>
      <c r="H10" s="30"/>
      <c r="I10" s="31"/>
      <c r="J10" s="31"/>
      <c r="K10" s="31"/>
      <c r="L10" s="30"/>
      <c r="M10" s="30"/>
      <c r="N10" s="30"/>
      <c r="O10" s="31"/>
      <c r="P10" s="31"/>
      <c r="Q10" s="95"/>
      <c r="R10" s="95"/>
      <c r="S10" s="96"/>
      <c r="T10" s="95"/>
      <c r="U10" s="96"/>
      <c r="V10" s="95"/>
      <c r="W10" s="93"/>
    </row>
    <row r="11" spans="1:23" ht="15.75" customHeight="1">
      <c r="A11" s="101"/>
      <c r="B11" s="101"/>
      <c r="C11" s="101"/>
      <c r="D11" s="102" t="s">
        <v>81</v>
      </c>
      <c r="E11" s="29"/>
      <c r="F11" s="102"/>
      <c r="G11" s="102"/>
      <c r="H11" s="102"/>
      <c r="I11" s="103"/>
      <c r="J11" s="102" t="s">
        <v>81</v>
      </c>
      <c r="K11" s="29"/>
      <c r="L11" s="102"/>
      <c r="M11" s="102"/>
      <c r="N11" s="102"/>
      <c r="O11" s="103"/>
      <c r="P11" s="102" t="s">
        <v>81</v>
      </c>
      <c r="Q11" s="95"/>
      <c r="R11" s="95"/>
      <c r="S11" s="96"/>
      <c r="T11" s="95"/>
      <c r="U11" s="96"/>
      <c r="V11" s="95"/>
      <c r="W11" s="93"/>
    </row>
    <row r="12" spans="1:23" ht="15.75" customHeight="1">
      <c r="A12" s="22"/>
      <c r="B12" s="104" t="s">
        <v>82</v>
      </c>
      <c r="C12" s="22"/>
      <c r="D12" s="105">
        <v>42552</v>
      </c>
      <c r="E12" s="29"/>
      <c r="F12" s="104" t="s">
        <v>83</v>
      </c>
      <c r="G12" s="29"/>
      <c r="H12" s="104" t="s">
        <v>84</v>
      </c>
      <c r="I12" s="106"/>
      <c r="J12" s="105">
        <v>42735</v>
      </c>
      <c r="K12" s="29"/>
      <c r="L12" s="104" t="s">
        <v>83</v>
      </c>
      <c r="M12" s="29"/>
      <c r="N12" s="104" t="s">
        <v>84</v>
      </c>
      <c r="O12" s="106"/>
      <c r="P12" s="105">
        <v>43100</v>
      </c>
      <c r="Q12" s="95"/>
      <c r="R12" s="95"/>
      <c r="S12" s="96"/>
      <c r="T12" s="33"/>
      <c r="U12" s="96"/>
      <c r="V12" s="96"/>
      <c r="W12" s="93"/>
    </row>
    <row r="13" spans="1:23" ht="15.75" customHeight="1">
      <c r="A13" s="66" t="s">
        <v>85</v>
      </c>
      <c r="B13" s="66"/>
      <c r="C13" s="66"/>
      <c r="D13" s="55"/>
      <c r="E13" s="22"/>
      <c r="F13" s="55"/>
      <c r="G13" s="22"/>
      <c r="H13" s="55"/>
      <c r="I13" s="63"/>
      <c r="J13" s="55"/>
      <c r="K13" s="22"/>
      <c r="L13" s="55"/>
      <c r="M13" s="22"/>
      <c r="N13" s="55"/>
      <c r="O13" s="63"/>
      <c r="P13" s="55"/>
      <c r="Q13" s="95"/>
      <c r="R13" s="96"/>
      <c r="S13" s="96"/>
      <c r="T13" s="96"/>
      <c r="U13" s="96"/>
      <c r="V13" s="107"/>
      <c r="W13" s="93"/>
    </row>
    <row r="14" spans="1:23" ht="15.75" customHeight="1">
      <c r="A14" s="108" t="s">
        <v>12</v>
      </c>
      <c r="B14" s="108"/>
      <c r="C14" s="109"/>
      <c r="D14" s="46">
        <v>163000</v>
      </c>
      <c r="E14" s="46"/>
      <c r="F14" s="46">
        <v>0</v>
      </c>
      <c r="G14" s="110"/>
      <c r="H14" s="46">
        <v>0</v>
      </c>
      <c r="I14" s="110"/>
      <c r="J14" s="110">
        <f>SUM(D14:H14)</f>
        <v>163000</v>
      </c>
      <c r="K14" s="46"/>
      <c r="L14" s="46">
        <v>0</v>
      </c>
      <c r="M14" s="110"/>
      <c r="N14" s="46">
        <v>0</v>
      </c>
      <c r="O14" s="110"/>
      <c r="P14" s="110">
        <f>SUM(J14:N14)</f>
        <v>163000</v>
      </c>
      <c r="Q14" s="35"/>
      <c r="R14" s="160"/>
      <c r="S14" s="161"/>
      <c r="T14" s="64"/>
      <c r="U14" s="96"/>
      <c r="V14" s="33"/>
      <c r="W14" s="93"/>
    </row>
    <row r="15" spans="1:23" ht="15.75" customHeight="1">
      <c r="A15" s="108" t="s">
        <v>86</v>
      </c>
      <c r="B15" s="109">
        <v>29</v>
      </c>
      <c r="D15" s="46">
        <v>42000.1</v>
      </c>
      <c r="E15" s="46"/>
      <c r="F15" s="46">
        <v>103.7</v>
      </c>
      <c r="G15" s="110"/>
      <c r="H15" s="46">
        <v>0</v>
      </c>
      <c r="I15" s="110"/>
      <c r="J15" s="110">
        <f>SUM(D15:H15)</f>
        <v>42103.799999999996</v>
      </c>
      <c r="K15" s="46"/>
      <c r="L15" s="46">
        <v>1767</v>
      </c>
      <c r="M15" s="110"/>
      <c r="N15" s="46">
        <v>0</v>
      </c>
      <c r="O15" s="110"/>
      <c r="P15" s="110">
        <f>SUM(J15:N15)</f>
        <v>43870.799999999996</v>
      </c>
      <c r="Q15" s="35"/>
      <c r="R15" s="159"/>
      <c r="T15" s="167"/>
    </row>
    <row r="16" spans="1:23" ht="15.75" customHeight="1">
      <c r="A16" s="108" t="s">
        <v>87</v>
      </c>
      <c r="B16" s="109">
        <v>30</v>
      </c>
      <c r="D16" s="46">
        <v>99368.6</v>
      </c>
      <c r="E16" s="46"/>
      <c r="F16" s="111">
        <v>1037.2</v>
      </c>
      <c r="G16" s="110"/>
      <c r="H16" s="46">
        <v>-103.7</v>
      </c>
      <c r="I16" s="110"/>
      <c r="J16" s="110">
        <v>100302.1</v>
      </c>
      <c r="K16" s="46"/>
      <c r="L16" s="111">
        <f>12463.7</f>
        <v>12463.7</v>
      </c>
      <c r="M16" s="110"/>
      <c r="N16" s="46">
        <f>-3960-1767-866</f>
        <v>-6593</v>
      </c>
      <c r="O16" s="110"/>
      <c r="P16" s="110">
        <f>SUM(J16:N16)</f>
        <v>106172.8</v>
      </c>
      <c r="Q16" s="35"/>
      <c r="R16" s="159"/>
      <c r="S16" s="166"/>
      <c r="T16" s="35"/>
      <c r="U16" s="163"/>
      <c r="V16" s="35"/>
      <c r="W16" s="93"/>
    </row>
    <row r="17" spans="1:23" ht="18" customHeight="1">
      <c r="A17" s="108"/>
      <c r="B17" s="108"/>
      <c r="D17" s="112">
        <f>SUM(D14:D16)</f>
        <v>304368.7</v>
      </c>
      <c r="E17" s="113"/>
      <c r="F17" s="112">
        <f>SUM(F14:F16)</f>
        <v>1140.9000000000001</v>
      </c>
      <c r="G17" s="114"/>
      <c r="H17" s="112">
        <f>SUM(H14:H16)</f>
        <v>-103.7</v>
      </c>
      <c r="I17" s="114"/>
      <c r="J17" s="112">
        <f>SUM(J14:J16)</f>
        <v>305405.90000000002</v>
      </c>
      <c r="K17" s="113"/>
      <c r="L17" s="112">
        <f>SUM(L14:L16)</f>
        <v>14230.7</v>
      </c>
      <c r="M17" s="114"/>
      <c r="N17" s="112">
        <f>SUM(N14:N16)</f>
        <v>-6593</v>
      </c>
      <c r="O17" s="114"/>
      <c r="P17" s="112">
        <f>SUM(P14:P16)</f>
        <v>313043.59999999998</v>
      </c>
      <c r="Q17" s="35"/>
      <c r="R17" s="35"/>
      <c r="S17" s="35"/>
      <c r="T17" s="35"/>
      <c r="U17" s="164"/>
      <c r="V17" s="35"/>
      <c r="W17" s="93"/>
    </row>
    <row r="18" spans="1:23" ht="15.75" customHeight="1">
      <c r="A18" s="108"/>
      <c r="B18" s="108"/>
      <c r="D18" s="110"/>
      <c r="E18" s="46"/>
      <c r="F18" s="46"/>
      <c r="G18" s="110"/>
      <c r="H18" s="46"/>
      <c r="I18" s="110"/>
      <c r="J18" s="110"/>
      <c r="K18" s="46"/>
      <c r="L18" s="46"/>
      <c r="M18" s="110"/>
      <c r="N18" s="46"/>
      <c r="O18" s="110"/>
      <c r="P18" s="110"/>
      <c r="Q18" s="35"/>
      <c r="R18" s="35"/>
      <c r="S18" s="35"/>
      <c r="T18" s="35"/>
      <c r="U18" s="163"/>
      <c r="V18" s="35"/>
      <c r="W18" s="93"/>
    </row>
    <row r="19" spans="1:23" ht="15.75" customHeight="1">
      <c r="A19" s="51" t="s">
        <v>88</v>
      </c>
      <c r="B19" s="51"/>
      <c r="D19" s="110"/>
      <c r="E19" s="46"/>
      <c r="F19" s="46"/>
      <c r="G19" s="110"/>
      <c r="H19" s="46"/>
      <c r="I19" s="110"/>
      <c r="J19" s="110"/>
      <c r="K19" s="46"/>
      <c r="L19" s="46"/>
      <c r="M19" s="110"/>
      <c r="N19" s="46"/>
      <c r="O19" s="110"/>
      <c r="P19" s="110"/>
      <c r="Q19" s="35"/>
      <c r="R19" s="35"/>
      <c r="S19" s="35"/>
      <c r="T19" s="35"/>
      <c r="U19" s="162"/>
      <c r="V19" s="35"/>
      <c r="W19" s="165"/>
    </row>
    <row r="20" spans="1:23" ht="15.75" customHeight="1">
      <c r="A20" s="75" t="s">
        <v>89</v>
      </c>
      <c r="B20" s="109"/>
      <c r="D20" s="46">
        <v>9106</v>
      </c>
      <c r="E20" s="46"/>
      <c r="F20" s="46">
        <v>0</v>
      </c>
      <c r="G20" s="110"/>
      <c r="H20" s="46">
        <v>0</v>
      </c>
      <c r="I20" s="110"/>
      <c r="J20" s="110">
        <f>SUM(D20:H20)</f>
        <v>9106</v>
      </c>
      <c r="K20" s="46"/>
      <c r="L20" s="46">
        <v>0</v>
      </c>
      <c r="M20" s="110"/>
      <c r="N20" s="46">
        <v>-272</v>
      </c>
      <c r="O20" s="110"/>
      <c r="P20" s="110">
        <f t="shared" ref="P20:P21" si="0">SUM(J20:N20)</f>
        <v>8834</v>
      </c>
      <c r="Q20" s="35"/>
      <c r="R20" s="35"/>
      <c r="T20" s="162"/>
      <c r="U20" s="35"/>
    </row>
    <row r="21" spans="1:23" ht="15.75" customHeight="1">
      <c r="A21" s="75" t="s">
        <v>90</v>
      </c>
      <c r="B21" s="109">
        <v>26</v>
      </c>
      <c r="D21" s="46">
        <v>48</v>
      </c>
      <c r="E21" s="46"/>
      <c r="F21" s="46">
        <v>0</v>
      </c>
      <c r="G21" s="110"/>
      <c r="H21" s="46">
        <v>0</v>
      </c>
      <c r="I21" s="110"/>
      <c r="J21" s="110">
        <v>48</v>
      </c>
      <c r="K21" s="46"/>
      <c r="L21" s="46">
        <v>48.6</v>
      </c>
      <c r="M21" s="110"/>
      <c r="N21" s="46">
        <v>0</v>
      </c>
      <c r="O21" s="110"/>
      <c r="P21" s="110">
        <f t="shared" si="0"/>
        <v>96.6</v>
      </c>
      <c r="Q21" s="35"/>
      <c r="R21" s="35"/>
    </row>
    <row r="22" spans="1:23" ht="18" customHeight="1">
      <c r="A22" s="55"/>
      <c r="B22" s="55"/>
      <c r="D22" s="112">
        <f>SUM(D20:D21)</f>
        <v>9154</v>
      </c>
      <c r="E22" s="95"/>
      <c r="F22" s="112">
        <f>SUM(F20:F21)</f>
        <v>0</v>
      </c>
      <c r="G22" s="110"/>
      <c r="H22" s="112">
        <f>SUM(H20:H21)</f>
        <v>0</v>
      </c>
      <c r="I22" s="110"/>
      <c r="J22" s="112">
        <f>SUM(J20:J21)</f>
        <v>9154</v>
      </c>
      <c r="K22" s="95"/>
      <c r="L22" s="112">
        <f>SUM(L20:L21)</f>
        <v>48.6</v>
      </c>
      <c r="M22" s="110"/>
      <c r="N22" s="112">
        <f>SUM(N20:N21)</f>
        <v>-272</v>
      </c>
      <c r="O22" s="110"/>
      <c r="P22" s="112">
        <f>SUM(P20:P21)</f>
        <v>8930.6</v>
      </c>
      <c r="Q22" s="35"/>
      <c r="R22" s="35"/>
    </row>
    <row r="23" spans="1:23" ht="21.2" customHeight="1" thickBot="1">
      <c r="A23" s="70" t="s">
        <v>91</v>
      </c>
      <c r="B23" s="70"/>
      <c r="D23" s="115">
        <f>+D22+D17</f>
        <v>313522.7</v>
      </c>
      <c r="E23" s="95"/>
      <c r="F23" s="115">
        <f>+F22+F17</f>
        <v>1140.9000000000001</v>
      </c>
      <c r="G23" s="96"/>
      <c r="H23" s="115">
        <f>+H22+H17</f>
        <v>-103.7</v>
      </c>
      <c r="I23" s="96"/>
      <c r="J23" s="115">
        <f>+J22+J17</f>
        <v>314559.90000000002</v>
      </c>
      <c r="K23" s="95"/>
      <c r="L23" s="115">
        <f>+L22+L17</f>
        <v>14279.300000000001</v>
      </c>
      <c r="M23" s="96"/>
      <c r="N23" s="115">
        <f>+N22+N17</f>
        <v>-6865</v>
      </c>
      <c r="O23" s="96"/>
      <c r="P23" s="115">
        <f>+P22+P17</f>
        <v>321974.19999999995</v>
      </c>
      <c r="Q23" s="35"/>
      <c r="R23" s="35"/>
    </row>
    <row r="24" spans="1:23" ht="15.75" customHeight="1" thickTop="1">
      <c r="A24" s="55"/>
      <c r="B24" s="55"/>
      <c r="C24" s="55"/>
      <c r="D24" s="116" t="s">
        <v>92</v>
      </c>
      <c r="E24" s="46"/>
      <c r="F24" s="46" t="s">
        <v>92</v>
      </c>
      <c r="G24" s="96"/>
      <c r="H24" s="22"/>
      <c r="I24" s="96"/>
      <c r="J24" s="96" t="s">
        <v>92</v>
      </c>
      <c r="K24" s="46"/>
      <c r="L24" s="46" t="s">
        <v>92</v>
      </c>
      <c r="M24" s="96"/>
      <c r="N24" s="22"/>
      <c r="O24" s="96"/>
      <c r="P24" s="96" t="s">
        <v>92</v>
      </c>
      <c r="Q24" s="35"/>
    </row>
    <row r="25" spans="1:23" ht="15.75" customHeight="1" thickBot="1">
      <c r="A25" s="55" t="s">
        <v>93</v>
      </c>
      <c r="B25" s="55"/>
      <c r="C25" s="55"/>
      <c r="D25" s="117">
        <f>+D23/D14</f>
        <v>1.9234521472392638</v>
      </c>
      <c r="E25" s="95"/>
      <c r="F25" s="110"/>
      <c r="G25" s="110"/>
      <c r="H25" s="110"/>
      <c r="I25" s="110"/>
      <c r="J25" s="117">
        <f>+J23/J14</f>
        <v>1.9298153374233131</v>
      </c>
      <c r="K25" s="95"/>
      <c r="L25" s="110"/>
      <c r="M25" s="110"/>
      <c r="N25" s="110"/>
      <c r="O25" s="110"/>
      <c r="P25" s="117">
        <f>+P23/P14</f>
        <v>1.9753018404907972</v>
      </c>
      <c r="Q25" s="35"/>
      <c r="U25" s="93" t="s">
        <v>92</v>
      </c>
    </row>
    <row r="26" spans="1:23" ht="15.75" customHeight="1" thickTop="1">
      <c r="A26" s="55"/>
      <c r="B26" s="55"/>
      <c r="C26" s="55"/>
      <c r="D26" s="108"/>
      <c r="E26" s="22"/>
      <c r="F26" s="108"/>
      <c r="G26" s="108"/>
      <c r="H26" s="108"/>
      <c r="I26" s="64"/>
      <c r="J26" s="108"/>
      <c r="K26" s="22"/>
      <c r="L26" s="108"/>
      <c r="M26" s="108"/>
      <c r="N26" s="108"/>
      <c r="O26" s="64"/>
      <c r="P26" s="108"/>
      <c r="Q26" s="35"/>
    </row>
    <row r="27" spans="1:23" ht="15.75" customHeight="1">
      <c r="A27" s="55"/>
      <c r="B27" s="55"/>
      <c r="C27" s="55"/>
      <c r="D27" s="110"/>
      <c r="E27" s="22"/>
      <c r="F27" s="110"/>
      <c r="G27" s="110"/>
      <c r="H27" s="110"/>
      <c r="I27" s="96"/>
      <c r="J27" s="110"/>
      <c r="K27" s="22"/>
      <c r="L27" s="110"/>
      <c r="M27" s="110"/>
      <c r="N27" s="110"/>
      <c r="O27" s="96"/>
      <c r="P27" s="110"/>
      <c r="Q27" s="35"/>
    </row>
    <row r="28" spans="1:23" ht="32.85" customHeight="1">
      <c r="A28" s="174" t="s">
        <v>94</v>
      </c>
      <c r="B28" s="174"/>
      <c r="C28" s="174"/>
      <c r="D28" s="174"/>
      <c r="E28" s="174"/>
      <c r="F28" s="174"/>
      <c r="G28" s="174"/>
      <c r="H28" s="174"/>
      <c r="I28" s="174"/>
      <c r="J28" s="174"/>
      <c r="K28" s="35"/>
      <c r="L28" s="35"/>
      <c r="M28" s="35"/>
      <c r="N28" s="35"/>
      <c r="O28" s="35"/>
      <c r="P28" s="35"/>
      <c r="Q28" s="35"/>
    </row>
    <row r="29" spans="1:23" ht="15.75" customHeight="1">
      <c r="A29" s="118"/>
      <c r="B29" s="118"/>
      <c r="C29" s="118"/>
      <c r="D29" s="109"/>
      <c r="E29" s="110"/>
      <c r="F29" s="110"/>
      <c r="G29" s="110"/>
      <c r="H29" s="110"/>
      <c r="I29" s="96"/>
      <c r="J29" s="110"/>
      <c r="K29" s="110"/>
      <c r="L29" s="110"/>
      <c r="M29" s="110"/>
      <c r="N29" s="110"/>
      <c r="O29" s="96"/>
      <c r="P29" s="110"/>
      <c r="Q29" s="35"/>
    </row>
    <row r="30" spans="1:23" ht="15.75" customHeight="1">
      <c r="A30" s="118"/>
      <c r="B30" s="118"/>
      <c r="C30" s="118"/>
      <c r="D30" s="109"/>
      <c r="E30" s="110"/>
      <c r="F30" s="110"/>
      <c r="G30" s="110"/>
      <c r="H30" s="110"/>
      <c r="I30" s="96"/>
      <c r="J30" s="110"/>
      <c r="K30" s="110"/>
      <c r="L30" s="110"/>
      <c r="M30" s="110"/>
      <c r="N30" s="110"/>
      <c r="O30" s="96"/>
      <c r="P30" s="110"/>
      <c r="Q30" s="35"/>
    </row>
    <row r="31" spans="1:23" ht="15.75" customHeight="1">
      <c r="A31" s="49" t="s">
        <v>39</v>
      </c>
      <c r="B31" s="49"/>
      <c r="C31" s="118"/>
      <c r="D31" s="109"/>
      <c r="E31" s="110"/>
      <c r="F31" s="110"/>
      <c r="G31" s="110"/>
      <c r="H31" s="110"/>
      <c r="I31" s="96"/>
      <c r="J31" s="110"/>
      <c r="K31" s="110"/>
      <c r="L31" s="110"/>
      <c r="M31" s="110"/>
      <c r="N31" s="110"/>
      <c r="O31" s="96"/>
      <c r="P31" s="110"/>
      <c r="Q31" s="35"/>
    </row>
    <row r="32" spans="1:23" ht="15.75" customHeight="1">
      <c r="A32" s="22"/>
      <c r="B32" s="49"/>
      <c r="C32" s="118"/>
      <c r="D32" s="109"/>
      <c r="E32" s="110"/>
      <c r="F32" s="110"/>
      <c r="G32" s="110"/>
      <c r="H32" s="110"/>
      <c r="I32" s="96"/>
      <c r="J32" s="110"/>
      <c r="K32" s="110"/>
      <c r="L32" s="110"/>
      <c r="M32" s="110"/>
      <c r="N32" s="110"/>
      <c r="O32" s="96"/>
      <c r="P32" s="110"/>
      <c r="Q32" s="35"/>
    </row>
    <row r="33" spans="1:22" ht="15.75" customHeight="1">
      <c r="A33" s="22"/>
      <c r="B33" s="49"/>
      <c r="C33" s="118"/>
      <c r="D33" s="109"/>
      <c r="E33" s="110"/>
      <c r="F33" s="110"/>
      <c r="G33" s="110"/>
      <c r="H33" s="110"/>
      <c r="I33" s="96"/>
      <c r="J33" s="110"/>
      <c r="K33" s="110"/>
      <c r="L33" s="110"/>
      <c r="M33" s="110"/>
      <c r="N33" s="110"/>
      <c r="O33" s="96"/>
      <c r="P33" s="110"/>
      <c r="Q33" s="35"/>
    </row>
    <row r="34" spans="1:22" ht="16.5" customHeight="1">
      <c r="A34" s="22"/>
      <c r="B34" s="49"/>
      <c r="C34" s="118"/>
      <c r="D34" s="109"/>
      <c r="E34" s="110"/>
      <c r="F34" s="110"/>
      <c r="G34" s="110"/>
      <c r="H34" s="110"/>
      <c r="I34" s="96"/>
      <c r="J34" s="110"/>
      <c r="K34" s="110"/>
      <c r="L34" s="110"/>
      <c r="M34" s="110"/>
      <c r="N34" s="110"/>
      <c r="O34" s="96"/>
      <c r="P34" s="110"/>
      <c r="Q34" s="35"/>
    </row>
    <row r="35" spans="1:22" ht="24.95" customHeight="1">
      <c r="A35" s="49"/>
      <c r="B35" s="49"/>
      <c r="C35" s="118"/>
      <c r="D35" s="109"/>
      <c r="E35" s="110"/>
      <c r="F35" s="110"/>
      <c r="G35" s="110"/>
      <c r="H35" s="110"/>
      <c r="I35" s="96"/>
      <c r="J35" s="110"/>
      <c r="K35" s="110"/>
      <c r="L35" s="110"/>
      <c r="M35" s="110"/>
      <c r="N35" s="110"/>
      <c r="O35" s="96"/>
      <c r="P35" s="110"/>
    </row>
    <row r="36" spans="1:22" ht="27.75" customHeight="1" thickBot="1">
      <c r="A36" s="175">
        <v>8</v>
      </c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</row>
    <row r="37" spans="1:22" ht="15.75" customHeight="1" thickTop="1">
      <c r="A37" s="30"/>
      <c r="B37" s="30"/>
      <c r="C37" s="30"/>
      <c r="D37" s="31"/>
      <c r="E37" s="31"/>
      <c r="F37" s="30"/>
      <c r="G37" s="30"/>
      <c r="H37" s="30"/>
      <c r="I37" s="31"/>
      <c r="J37" s="31"/>
      <c r="K37" s="31"/>
      <c r="L37" s="30"/>
      <c r="M37" s="30"/>
      <c r="N37" s="30"/>
      <c r="O37" s="31"/>
      <c r="P37" s="31"/>
    </row>
    <row r="38" spans="1:22" ht="15.75" customHeight="1">
      <c r="A38" s="4" t="s">
        <v>46</v>
      </c>
      <c r="B38" s="4"/>
      <c r="C38" s="1"/>
      <c r="D38" s="1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2"/>
      <c r="Q38" s="11"/>
      <c r="R38" s="48"/>
      <c r="S38" s="1"/>
      <c r="T38" s="6"/>
      <c r="U38" s="6"/>
      <c r="V38" s="6"/>
    </row>
    <row r="39" spans="1:22" ht="15.75" customHeight="1">
      <c r="A39" s="1"/>
      <c r="B39" s="4"/>
      <c r="C39" s="1"/>
      <c r="D39" s="1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2"/>
      <c r="Q39" s="11"/>
      <c r="R39" s="48"/>
      <c r="S39" s="1"/>
      <c r="T39" s="6"/>
      <c r="U39" s="6"/>
      <c r="V39" s="6"/>
    </row>
    <row r="40" spans="1:22" ht="15.75" customHeight="1">
      <c r="A40" s="1"/>
      <c r="B40" s="1"/>
      <c r="C40" s="1"/>
      <c r="D40" s="1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2"/>
      <c r="Q40" s="11"/>
      <c r="R40" s="5"/>
      <c r="S40" s="1"/>
      <c r="T40" s="6"/>
      <c r="U40" s="6"/>
      <c r="V40" s="6"/>
    </row>
    <row r="41" spans="1:22" ht="15.75" customHeight="1">
      <c r="A41" s="92" t="s">
        <v>75</v>
      </c>
      <c r="B41" s="6"/>
      <c r="C41" s="6"/>
      <c r="D41" s="6"/>
      <c r="E41" s="1"/>
      <c r="F41" s="1"/>
      <c r="G41" s="1"/>
      <c r="H41" s="1"/>
      <c r="I41" s="1"/>
      <c r="J41" s="119"/>
      <c r="K41" s="1"/>
      <c r="L41" s="92" t="s">
        <v>59</v>
      </c>
      <c r="M41" s="1"/>
      <c r="N41" s="1"/>
      <c r="O41" s="1"/>
      <c r="P41" s="119"/>
      <c r="Q41" s="11"/>
      <c r="R41" s="119"/>
      <c r="S41" s="119"/>
      <c r="T41" s="6"/>
      <c r="U41" s="6"/>
      <c r="V41" s="6"/>
    </row>
    <row r="42" spans="1:22" ht="15.75" customHeight="1">
      <c r="A42" s="92" t="s">
        <v>76</v>
      </c>
      <c r="B42" s="6"/>
      <c r="C42" s="6"/>
      <c r="D42" s="6"/>
      <c r="E42" s="1"/>
      <c r="F42" s="1"/>
      <c r="G42" s="1"/>
      <c r="H42" s="1"/>
      <c r="I42" s="1"/>
      <c r="J42" s="119"/>
      <c r="K42" s="1"/>
      <c r="L42" s="92" t="s">
        <v>60</v>
      </c>
      <c r="M42" s="1"/>
      <c r="N42" s="1"/>
      <c r="O42" s="1"/>
      <c r="P42" s="119"/>
      <c r="Q42" s="11"/>
      <c r="R42" s="119"/>
      <c r="S42" s="119"/>
      <c r="T42" s="6"/>
      <c r="U42" s="6"/>
      <c r="V42" s="6"/>
    </row>
    <row r="43" spans="1:22" ht="15.75" customHeight="1">
      <c r="A43" s="10"/>
      <c r="B43" s="6"/>
      <c r="C43" s="6"/>
      <c r="D43" s="6"/>
      <c r="E43" s="6"/>
      <c r="F43" s="6"/>
      <c r="G43" s="6"/>
      <c r="H43" s="12"/>
      <c r="I43" s="12"/>
      <c r="J43" s="119"/>
      <c r="K43" s="6"/>
      <c r="L43" s="92" t="s">
        <v>61</v>
      </c>
      <c r="M43" s="6"/>
      <c r="N43" s="12"/>
      <c r="O43" s="12"/>
      <c r="P43" s="119"/>
      <c r="Q43" s="6"/>
      <c r="R43" s="119"/>
      <c r="S43" s="119"/>
      <c r="T43" s="6"/>
      <c r="U43" s="6"/>
      <c r="V43" s="6"/>
    </row>
    <row r="44" spans="1:22" ht="15.75" customHeight="1">
      <c r="A44" s="92" t="s">
        <v>129</v>
      </c>
      <c r="B44" s="4"/>
      <c r="C44" s="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6"/>
      <c r="R44" s="6"/>
      <c r="S44" s="6"/>
      <c r="T44" s="6"/>
      <c r="U44" s="6"/>
      <c r="V44" s="6"/>
    </row>
    <row r="45" spans="1:22" ht="15.75" customHeight="1">
      <c r="A45" s="92" t="s">
        <v>130</v>
      </c>
      <c r="B45" s="4"/>
      <c r="C45" s="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6"/>
      <c r="R45" s="6"/>
      <c r="S45" s="6"/>
      <c r="T45" s="6"/>
      <c r="U45" s="6"/>
      <c r="V45" s="6"/>
    </row>
    <row r="46" spans="1:22" ht="15.75" customHeight="1">
      <c r="A46" s="4"/>
      <c r="B46" s="4"/>
      <c r="C46" s="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6"/>
      <c r="R46" s="6"/>
      <c r="S46" s="6"/>
      <c r="T46" s="6"/>
      <c r="U46" s="6"/>
      <c r="V46" s="6"/>
    </row>
    <row r="47" spans="1:22" ht="15.75" customHeight="1">
      <c r="A47" s="4"/>
      <c r="B47" s="4"/>
      <c r="C47" s="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6"/>
      <c r="R47" s="6"/>
      <c r="S47" s="6"/>
      <c r="T47" s="6"/>
      <c r="U47" s="6"/>
      <c r="V47" s="6"/>
    </row>
    <row r="48" spans="1:22" ht="15.75" customHeight="1">
      <c r="A48" s="4"/>
      <c r="B48" s="4"/>
      <c r="C48" s="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6"/>
      <c r="R48" s="6"/>
      <c r="S48" s="6"/>
      <c r="T48" s="6"/>
      <c r="U48" s="6"/>
      <c r="V48" s="6"/>
    </row>
    <row r="49" spans="1:22" ht="15.75" customHeight="1">
      <c r="A49" s="4"/>
      <c r="B49" s="4"/>
      <c r="C49" s="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6"/>
      <c r="R49" s="6"/>
      <c r="S49" s="6"/>
      <c r="T49" s="6"/>
      <c r="U49" s="6"/>
      <c r="V49" s="6"/>
    </row>
    <row r="50" spans="1:22" ht="15.75" customHeight="1">
      <c r="A50" s="4"/>
      <c r="B50" s="4"/>
      <c r="C50" s="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6"/>
      <c r="R50" s="6"/>
      <c r="S50" s="6"/>
      <c r="T50" s="6"/>
      <c r="U50" s="6"/>
      <c r="V50" s="6"/>
    </row>
    <row r="51" spans="1:22" ht="15.75" customHeight="1">
      <c r="A51" s="4"/>
      <c r="B51" s="4"/>
      <c r="C51" s="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6"/>
      <c r="R51" s="6"/>
      <c r="S51" s="6"/>
      <c r="T51" s="6"/>
      <c r="U51" s="6"/>
      <c r="V51" s="6"/>
    </row>
    <row r="52" spans="1:22" ht="15.75" customHeight="1">
      <c r="A52" s="4"/>
      <c r="B52" s="4"/>
      <c r="C52" s="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6"/>
      <c r="R52" s="6"/>
      <c r="S52" s="6"/>
      <c r="T52" s="6"/>
      <c r="U52" s="6"/>
      <c r="V52" s="6"/>
    </row>
    <row r="53" spans="1:22" ht="15.75" customHeight="1">
      <c r="A53" s="4"/>
      <c r="B53" s="4"/>
      <c r="C53" s="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6"/>
      <c r="R53" s="6"/>
      <c r="S53" s="6"/>
      <c r="T53" s="6"/>
      <c r="U53" s="6"/>
      <c r="V53" s="6"/>
    </row>
    <row r="54" spans="1:22" ht="15.75" customHeight="1">
      <c r="A54" s="4"/>
      <c r="B54" s="4"/>
      <c r="C54" s="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6"/>
      <c r="R54" s="6"/>
      <c r="S54" s="6"/>
      <c r="T54" s="6"/>
      <c r="U54" s="6"/>
      <c r="V54" s="6"/>
    </row>
    <row r="55" spans="1:22" ht="15.75" customHeight="1">
      <c r="A55" s="4"/>
      <c r="B55" s="4"/>
      <c r="C55" s="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6"/>
      <c r="R55" s="6"/>
      <c r="S55" s="6"/>
      <c r="T55" s="6"/>
      <c r="U55" s="6"/>
      <c r="V55" s="6"/>
    </row>
    <row r="56" spans="1:22" s="1" customFormat="1" ht="15">
      <c r="J56" s="2"/>
      <c r="P56" s="2"/>
      <c r="Q56" s="6"/>
      <c r="R56" s="6"/>
      <c r="S56" s="6"/>
      <c r="T56" s="6"/>
      <c r="U56" s="6"/>
      <c r="V56" s="6"/>
    </row>
    <row r="57" spans="1:22" s="120" customFormat="1" ht="12.75">
      <c r="H57" s="121"/>
      <c r="I57" s="122"/>
      <c r="N57" s="121"/>
      <c r="O57" s="122"/>
      <c r="Q57" s="123"/>
      <c r="R57" s="123"/>
      <c r="S57" s="123"/>
      <c r="T57" s="123"/>
      <c r="U57" s="123"/>
      <c r="V57" s="123"/>
    </row>
    <row r="58" spans="1:22" s="1" customFormat="1" ht="15">
      <c r="A58" s="6"/>
      <c r="B58" s="6"/>
      <c r="C58" s="6"/>
      <c r="D58" s="6"/>
      <c r="E58" s="6"/>
      <c r="F58" s="6"/>
      <c r="G58" s="6"/>
      <c r="H58" s="6"/>
      <c r="I58" s="6"/>
      <c r="J58" s="12"/>
      <c r="K58" s="6"/>
      <c r="L58" s="6"/>
      <c r="M58" s="6"/>
      <c r="N58" s="6"/>
      <c r="O58" s="6"/>
      <c r="P58" s="12"/>
      <c r="Q58" s="6"/>
      <c r="R58" s="6"/>
      <c r="S58" s="6"/>
      <c r="T58" s="6"/>
      <c r="U58" s="6"/>
      <c r="V58" s="6"/>
    </row>
    <row r="59" spans="1:22" s="1" customFormat="1" ht="15">
      <c r="A59" s="6"/>
      <c r="B59" s="6"/>
      <c r="C59" s="6"/>
      <c r="D59" s="6"/>
      <c r="E59" s="6"/>
      <c r="F59" s="6"/>
      <c r="G59" s="6"/>
      <c r="H59" s="6"/>
      <c r="I59" s="6"/>
      <c r="J59" s="12"/>
      <c r="K59" s="6"/>
      <c r="L59" s="6"/>
      <c r="M59" s="6"/>
      <c r="N59" s="6"/>
      <c r="O59" s="6"/>
      <c r="P59" s="12"/>
      <c r="Q59" s="6"/>
      <c r="R59" s="6"/>
      <c r="S59" s="6"/>
      <c r="T59" s="6"/>
      <c r="U59" s="6"/>
      <c r="V59" s="6"/>
    </row>
  </sheetData>
  <mergeCells count="2">
    <mergeCell ref="A28:J28"/>
    <mergeCell ref="A36:P36"/>
  </mergeCells>
  <printOptions horizontalCentered="1"/>
  <pageMargins left="0.31496062992125984" right="0.15748031496062992" top="0.70866141732283472" bottom="0.15748031496062992" header="0.39370078740157483" footer="0.35433070866141736"/>
  <pageSetup scale="85" orientation="landscape" blackAndWhite="1" r:id="rId1"/>
  <headerFooter alignWithMargins="0">
    <oddFooter xml:space="preserve">&amp;C&amp;"Univers for KPMG,Regular"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showGridLines="0" tabSelected="1" zoomScaleNormal="100" workbookViewId="0">
      <selection activeCell="C15" sqref="C15"/>
    </sheetView>
  </sheetViews>
  <sheetFormatPr defaultColWidth="10.7109375" defaultRowHeight="16.5" customHeight="1"/>
  <cols>
    <col min="1" max="1" width="72.140625" style="94" customWidth="1"/>
    <col min="2" max="2" width="12" style="94" customWidth="1"/>
    <col min="3" max="3" width="4.7109375" style="93" customWidth="1"/>
    <col min="4" max="4" width="12" style="94" customWidth="1"/>
    <col min="5" max="5" width="20.140625" style="94" bestFit="1" customWidth="1"/>
    <col min="6" max="16384" width="10.7109375" style="94"/>
  </cols>
  <sheetData>
    <row r="1" spans="1:8" ht="16.5" customHeight="1">
      <c r="A1" s="21" t="s">
        <v>64</v>
      </c>
      <c r="B1" s="22"/>
      <c r="C1" s="33"/>
      <c r="D1" s="22"/>
    </row>
    <row r="2" spans="1:8" s="1" customFormat="1" ht="14.1" customHeight="1">
      <c r="A2" s="25" t="s">
        <v>48</v>
      </c>
      <c r="B2" s="22"/>
      <c r="C2" s="33"/>
      <c r="D2" s="22"/>
      <c r="H2" s="2"/>
    </row>
    <row r="3" spans="1:8" ht="9" customHeight="1">
      <c r="A3" s="25"/>
      <c r="B3" s="22"/>
      <c r="C3" s="33"/>
      <c r="D3" s="22"/>
    </row>
    <row r="4" spans="1:8" ht="16.5" customHeight="1">
      <c r="A4" s="21" t="s">
        <v>146</v>
      </c>
      <c r="B4" s="22"/>
      <c r="C4" s="33"/>
      <c r="D4" s="22"/>
    </row>
    <row r="5" spans="1:8" ht="9" customHeight="1">
      <c r="A5" s="25"/>
      <c r="B5" s="22"/>
      <c r="C5" s="33"/>
      <c r="D5" s="22"/>
    </row>
    <row r="6" spans="1:8" ht="16.5" customHeight="1">
      <c r="A6" s="92" t="s">
        <v>139</v>
      </c>
      <c r="B6" s="22"/>
      <c r="C6" s="33"/>
      <c r="D6" s="22"/>
    </row>
    <row r="7" spans="1:8" ht="9" customHeight="1">
      <c r="A7" s="25"/>
      <c r="B7" s="22"/>
      <c r="C7" s="33"/>
      <c r="D7" s="22"/>
    </row>
    <row r="8" spans="1:8" ht="16.5" customHeight="1">
      <c r="A8" s="27" t="s">
        <v>35</v>
      </c>
      <c r="B8" s="22"/>
      <c r="C8" s="33"/>
      <c r="D8" s="22"/>
    </row>
    <row r="9" spans="1:8" ht="9" customHeight="1" thickBot="1">
      <c r="A9" s="22"/>
      <c r="B9" s="22"/>
      <c r="C9" s="22"/>
      <c r="D9" s="22"/>
    </row>
    <row r="10" spans="1:8" ht="10.5" customHeight="1" thickTop="1">
      <c r="A10" s="30"/>
      <c r="B10" s="30"/>
      <c r="C10" s="30"/>
      <c r="D10" s="30"/>
    </row>
    <row r="11" spans="1:8" ht="16.5" customHeight="1">
      <c r="A11" s="33"/>
      <c r="B11" s="37">
        <v>2017</v>
      </c>
      <c r="C11" s="125"/>
      <c r="D11" s="37">
        <v>2016</v>
      </c>
      <c r="E11" s="93"/>
    </row>
    <row r="12" spans="1:8" ht="16.5" customHeight="1">
      <c r="A12" s="126" t="s">
        <v>95</v>
      </c>
      <c r="B12" s="127"/>
      <c r="C12" s="127"/>
      <c r="D12" s="127"/>
      <c r="E12" s="93"/>
    </row>
    <row r="13" spans="1:8" ht="16.5" customHeight="1">
      <c r="A13" s="128" t="s">
        <v>3</v>
      </c>
      <c r="B13" s="129">
        <v>12463.7</v>
      </c>
      <c r="C13" s="127"/>
      <c r="D13" s="129">
        <v>1037.2</v>
      </c>
      <c r="E13" s="130"/>
      <c r="F13" s="131"/>
    </row>
    <row r="14" spans="1:8" ht="16.5" customHeight="1">
      <c r="A14" s="128" t="s">
        <v>96</v>
      </c>
      <c r="B14" s="129"/>
      <c r="C14" s="127"/>
      <c r="D14" s="129"/>
      <c r="E14" s="130"/>
      <c r="F14" s="131"/>
    </row>
    <row r="15" spans="1:8" ht="16.5" customHeight="1">
      <c r="A15" s="128" t="s">
        <v>97</v>
      </c>
      <c r="B15" s="129"/>
      <c r="C15" s="127"/>
      <c r="D15" s="129"/>
      <c r="E15" s="130"/>
      <c r="F15" s="131"/>
    </row>
    <row r="16" spans="1:8" ht="16.5" customHeight="1">
      <c r="A16" s="128" t="s">
        <v>138</v>
      </c>
      <c r="B16" s="129">
        <v>45632.5</v>
      </c>
      <c r="C16" s="127"/>
      <c r="D16" s="129">
        <v>21933.5</v>
      </c>
      <c r="E16" s="130"/>
      <c r="F16" s="131"/>
    </row>
    <row r="17" spans="1:6" ht="16.5" customHeight="1">
      <c r="A17" s="128" t="s">
        <v>98</v>
      </c>
      <c r="B17" s="129">
        <v>2018.9</v>
      </c>
      <c r="C17" s="127"/>
      <c r="D17" s="129">
        <v>-1130.7</v>
      </c>
      <c r="E17" s="130"/>
      <c r="F17" s="131"/>
    </row>
    <row r="18" spans="1:6" ht="16.5" customHeight="1">
      <c r="A18" s="128" t="s">
        <v>141</v>
      </c>
      <c r="B18" s="129">
        <v>-3146.7</v>
      </c>
      <c r="C18" s="127"/>
      <c r="D18" s="129">
        <v>726.8</v>
      </c>
      <c r="E18" s="130"/>
      <c r="F18" s="131"/>
    </row>
    <row r="19" spans="1:6" ht="16.5" customHeight="1">
      <c r="A19" s="128" t="s">
        <v>99</v>
      </c>
      <c r="B19" s="129">
        <v>4516.6000000000004</v>
      </c>
      <c r="C19" s="127"/>
      <c r="D19" s="129">
        <v>2075.3000000000002</v>
      </c>
      <c r="E19" s="130"/>
      <c r="F19" s="131"/>
    </row>
    <row r="20" spans="1:6" ht="16.5" customHeight="1">
      <c r="A20" s="128" t="s">
        <v>100</v>
      </c>
      <c r="B20" s="129">
        <v>-16854.5</v>
      </c>
      <c r="C20" s="127"/>
      <c r="D20" s="129">
        <v>-15046.8</v>
      </c>
      <c r="E20" s="130"/>
      <c r="F20" s="131"/>
    </row>
    <row r="21" spans="1:6" ht="16.5" customHeight="1">
      <c r="A21" s="128" t="s">
        <v>101</v>
      </c>
      <c r="B21" s="129">
        <v>1969.4</v>
      </c>
      <c r="C21" s="127"/>
      <c r="D21" s="129">
        <v>1356</v>
      </c>
      <c r="E21" s="130"/>
      <c r="F21" s="131"/>
    </row>
    <row r="22" spans="1:6" ht="16.5" customHeight="1">
      <c r="A22" s="128" t="s">
        <v>102</v>
      </c>
      <c r="B22" s="129">
        <v>597.4</v>
      </c>
      <c r="C22" s="127"/>
      <c r="D22" s="129">
        <v>-157.69999999999999</v>
      </c>
      <c r="E22" s="130"/>
      <c r="F22" s="131"/>
    </row>
    <row r="23" spans="1:6" ht="16.5" customHeight="1">
      <c r="A23" s="128" t="s">
        <v>103</v>
      </c>
      <c r="B23" s="170">
        <v>-163.4</v>
      </c>
      <c r="C23" s="127"/>
      <c r="D23" s="129">
        <v>-108.7</v>
      </c>
      <c r="E23" s="130"/>
      <c r="F23" s="131"/>
    </row>
    <row r="24" spans="1:6" ht="16.5" customHeight="1">
      <c r="A24" s="128" t="s">
        <v>104</v>
      </c>
      <c r="B24" s="171">
        <v>-513</v>
      </c>
      <c r="C24" s="127"/>
      <c r="D24" s="132">
        <v>6731.2</v>
      </c>
      <c r="E24" s="130"/>
      <c r="F24" s="131"/>
    </row>
    <row r="25" spans="1:6" ht="16.5" customHeight="1">
      <c r="A25" s="128"/>
      <c r="B25" s="129">
        <f>SUM(B13:B24)</f>
        <v>46520.9</v>
      </c>
      <c r="C25" s="127"/>
      <c r="D25" s="129">
        <f>SUM(D13:D24)</f>
        <v>17416.099999999999</v>
      </c>
      <c r="E25" s="130"/>
      <c r="F25" s="131"/>
    </row>
    <row r="26" spans="1:6" ht="16.5" customHeight="1">
      <c r="A26" s="128" t="s">
        <v>105</v>
      </c>
      <c r="B26" s="129"/>
      <c r="C26" s="127"/>
      <c r="D26" s="129"/>
      <c r="E26" s="130"/>
      <c r="F26" s="131"/>
    </row>
    <row r="27" spans="1:6" ht="18" customHeight="1">
      <c r="A27" s="128" t="s">
        <v>106</v>
      </c>
      <c r="B27" s="129">
        <v>-88828.4</v>
      </c>
      <c r="C27" s="127"/>
      <c r="D27" s="129">
        <v>-931928.2</v>
      </c>
      <c r="E27" s="130"/>
      <c r="F27" s="131"/>
    </row>
    <row r="28" spans="1:6" ht="16.5" customHeight="1">
      <c r="A28" s="128" t="s">
        <v>107</v>
      </c>
      <c r="B28" s="129">
        <v>-3569</v>
      </c>
      <c r="C28" s="127"/>
      <c r="D28" s="129">
        <v>-32765.9</v>
      </c>
      <c r="E28" s="130"/>
      <c r="F28" s="131"/>
    </row>
    <row r="29" spans="1:6" ht="16.5" customHeight="1">
      <c r="A29" s="128" t="s">
        <v>108</v>
      </c>
      <c r="B29" s="129">
        <v>66026.2</v>
      </c>
      <c r="C29" s="127"/>
      <c r="D29" s="129">
        <v>914028.7</v>
      </c>
      <c r="E29" s="130"/>
      <c r="F29" s="131"/>
    </row>
    <row r="30" spans="1:6" ht="16.5" customHeight="1">
      <c r="A30" s="128" t="s">
        <v>109</v>
      </c>
      <c r="B30" s="132">
        <v>7280.2</v>
      </c>
      <c r="C30" s="127"/>
      <c r="D30" s="132">
        <v>63225.600000000006</v>
      </c>
      <c r="E30" s="130"/>
      <c r="F30" s="131"/>
    </row>
    <row r="31" spans="1:6" ht="16.5" customHeight="1">
      <c r="A31" s="133" t="s">
        <v>110</v>
      </c>
      <c r="B31" s="132">
        <f>SUM(B25:B30)</f>
        <v>27429.900000000005</v>
      </c>
      <c r="C31" s="127"/>
      <c r="D31" s="132">
        <f>SUM(D25:D30)</f>
        <v>29976.299999999959</v>
      </c>
      <c r="E31" s="130"/>
      <c r="F31" s="131"/>
    </row>
    <row r="32" spans="1:6" ht="9.75" customHeight="1">
      <c r="A32" s="126"/>
      <c r="B32" s="129"/>
      <c r="C32" s="127"/>
      <c r="D32" s="129"/>
      <c r="E32" s="130"/>
      <c r="F32" s="131"/>
    </row>
    <row r="33" spans="1:6" ht="16.5" customHeight="1">
      <c r="A33" s="126" t="s">
        <v>111</v>
      </c>
      <c r="B33" s="129"/>
      <c r="C33" s="127"/>
      <c r="D33" s="129"/>
      <c r="E33" s="130"/>
      <c r="F33" s="131"/>
    </row>
    <row r="34" spans="1:6" ht="16.5" customHeight="1">
      <c r="A34" s="128" t="s">
        <v>112</v>
      </c>
      <c r="B34" s="129">
        <v>2867.6</v>
      </c>
      <c r="C34" s="127"/>
      <c r="D34" s="129">
        <v>-104317.8</v>
      </c>
      <c r="E34" s="130"/>
      <c r="F34" s="131"/>
    </row>
    <row r="35" spans="1:6" ht="16.5" customHeight="1">
      <c r="A35" s="128" t="s">
        <v>113</v>
      </c>
      <c r="B35" s="129">
        <v>10517.6</v>
      </c>
      <c r="C35" s="127"/>
      <c r="D35" s="129">
        <v>431.4</v>
      </c>
      <c r="E35" s="130"/>
      <c r="F35" s="131"/>
    </row>
    <row r="36" spans="1:6" ht="16.5" customHeight="1">
      <c r="A36" s="128" t="s">
        <v>114</v>
      </c>
      <c r="B36" s="129">
        <v>-11156.7</v>
      </c>
      <c r="C36" s="127"/>
      <c r="D36" s="129">
        <v>-12732.4</v>
      </c>
      <c r="E36" s="130"/>
      <c r="F36" s="131"/>
    </row>
    <row r="37" spans="1:6" ht="16.5" customHeight="1">
      <c r="A37" s="128" t="s">
        <v>115</v>
      </c>
      <c r="B37" s="132">
        <v>410.8</v>
      </c>
      <c r="C37" s="127"/>
      <c r="D37" s="132">
        <v>-1138.5</v>
      </c>
      <c r="E37" s="130"/>
      <c r="F37" s="131"/>
    </row>
    <row r="38" spans="1:6" ht="16.5" customHeight="1">
      <c r="A38" s="133" t="s">
        <v>125</v>
      </c>
      <c r="B38" s="132">
        <f>SUM(B34:B37)</f>
        <v>2639.3</v>
      </c>
      <c r="C38" s="127"/>
      <c r="D38" s="132">
        <f>SUM(D34:D37)</f>
        <v>-117757.3</v>
      </c>
      <c r="E38" s="130"/>
      <c r="F38" s="131"/>
    </row>
    <row r="39" spans="1:6" ht="9.75" customHeight="1">
      <c r="A39" s="126"/>
      <c r="B39" s="129"/>
      <c r="C39" s="127"/>
      <c r="D39" s="129"/>
      <c r="E39" s="130"/>
      <c r="F39" s="131"/>
    </row>
    <row r="40" spans="1:6" ht="16.5" customHeight="1">
      <c r="A40" s="126" t="s">
        <v>116</v>
      </c>
      <c r="B40" s="129"/>
      <c r="C40" s="127"/>
      <c r="D40" s="129"/>
      <c r="E40" s="130"/>
      <c r="F40" s="131"/>
    </row>
    <row r="41" spans="1:6" ht="16.5" customHeight="1">
      <c r="A41" s="134" t="s">
        <v>136</v>
      </c>
      <c r="B41" s="129">
        <v>-3370</v>
      </c>
      <c r="C41" s="135"/>
      <c r="D41" s="129">
        <v>133907.6</v>
      </c>
      <c r="E41" s="130"/>
      <c r="F41" s="131"/>
    </row>
    <row r="42" spans="1:6" ht="16.5" customHeight="1">
      <c r="A42" s="134" t="s">
        <v>137</v>
      </c>
      <c r="B42" s="129">
        <v>25000</v>
      </c>
      <c r="C42" s="135"/>
      <c r="D42" s="129">
        <v>0</v>
      </c>
      <c r="E42" s="130"/>
      <c r="F42" s="131"/>
    </row>
    <row r="43" spans="1:6" ht="15">
      <c r="A43" s="134" t="s">
        <v>123</v>
      </c>
      <c r="B43" s="129">
        <v>-4826.1000000000004</v>
      </c>
      <c r="C43" s="135"/>
      <c r="D43" s="129">
        <v>0</v>
      </c>
      <c r="E43" s="130"/>
      <c r="F43" s="131"/>
    </row>
    <row r="44" spans="1:6" ht="15">
      <c r="A44" s="134" t="s">
        <v>142</v>
      </c>
      <c r="B44" s="129">
        <v>0</v>
      </c>
      <c r="C44" s="135"/>
      <c r="D44" s="129">
        <v>150516.70000000001</v>
      </c>
      <c r="E44" s="130"/>
      <c r="F44" s="131"/>
    </row>
    <row r="45" spans="1:6" ht="16.5" customHeight="1">
      <c r="A45" s="134" t="s">
        <v>117</v>
      </c>
      <c r="B45" s="132">
        <v>0</v>
      </c>
      <c r="C45" s="135"/>
      <c r="D45" s="132">
        <v>163000</v>
      </c>
      <c r="E45" s="130"/>
      <c r="F45" s="131"/>
    </row>
    <row r="46" spans="1:6" ht="16.5" customHeight="1">
      <c r="A46" s="136" t="s">
        <v>118</v>
      </c>
      <c r="B46" s="173">
        <f>SUM(B41:B45)</f>
        <v>16803.900000000001</v>
      </c>
      <c r="C46" s="135"/>
      <c r="D46" s="173">
        <f>SUM(D41:D45)</f>
        <v>447424.30000000005</v>
      </c>
      <c r="E46" s="130"/>
      <c r="F46" s="131"/>
    </row>
    <row r="47" spans="1:6" ht="16.5" customHeight="1">
      <c r="A47" s="169" t="s">
        <v>126</v>
      </c>
      <c r="B47" s="129">
        <f>+B31+B38+B46</f>
        <v>46873.100000000006</v>
      </c>
      <c r="C47" s="135"/>
      <c r="D47" s="129">
        <f>+D31+D38+D46</f>
        <v>359643.3</v>
      </c>
      <c r="E47" s="130"/>
      <c r="F47" s="131"/>
    </row>
    <row r="48" spans="1:6" ht="16.5" customHeight="1">
      <c r="A48" s="169" t="s">
        <v>124</v>
      </c>
      <c r="B48" s="132">
        <v>359643.3</v>
      </c>
      <c r="C48" s="135"/>
      <c r="D48" s="132">
        <v>0</v>
      </c>
      <c r="E48" s="130"/>
      <c r="F48" s="131"/>
    </row>
    <row r="49" spans="1:13" ht="16.5" customHeight="1" thickBot="1">
      <c r="A49" s="133" t="s">
        <v>119</v>
      </c>
      <c r="B49" s="168">
        <f>+B48+B47</f>
        <v>406516.4</v>
      </c>
      <c r="C49" s="135"/>
      <c r="D49" s="168">
        <f>+D48+D47</f>
        <v>359643.3</v>
      </c>
      <c r="E49" s="130"/>
      <c r="F49" s="131"/>
    </row>
    <row r="50" spans="1:13" ht="10.5" customHeight="1" thickTop="1">
      <c r="A50" s="22"/>
      <c r="B50" s="129"/>
      <c r="C50" s="60"/>
      <c r="D50" s="129"/>
    </row>
    <row r="51" spans="1:13" ht="16.5" customHeight="1">
      <c r="A51" s="49" t="s">
        <v>120</v>
      </c>
      <c r="B51" s="137"/>
      <c r="C51" s="60"/>
      <c r="D51" s="137"/>
      <c r="E51" s="138"/>
    </row>
    <row r="52" spans="1:13" ht="18" customHeight="1">
      <c r="A52" s="49"/>
      <c r="B52" s="137"/>
      <c r="C52" s="60"/>
      <c r="D52" s="137"/>
      <c r="E52" s="138"/>
    </row>
    <row r="53" spans="1:13" ht="19.5" customHeight="1">
      <c r="A53" s="49"/>
      <c r="B53" s="137"/>
      <c r="C53" s="60"/>
      <c r="D53" s="137"/>
      <c r="E53" s="138"/>
    </row>
    <row r="54" spans="1:13" s="140" customFormat="1" ht="12" customHeight="1" thickBot="1">
      <c r="A54" s="92"/>
      <c r="B54" s="139"/>
      <c r="C54" s="139"/>
      <c r="D54" s="139"/>
      <c r="E54" s="10"/>
    </row>
    <row r="55" spans="1:13" ht="16.5" customHeight="1" thickTop="1">
      <c r="A55" s="53"/>
      <c r="B55" s="53"/>
      <c r="C55" s="53"/>
      <c r="D55" s="53"/>
      <c r="E55" s="10"/>
    </row>
    <row r="56" spans="1:13" ht="16.5" customHeight="1">
      <c r="A56" s="4" t="s">
        <v>46</v>
      </c>
      <c r="B56" s="4"/>
      <c r="C56" s="6"/>
      <c r="D56" s="4"/>
      <c r="E56" s="1"/>
      <c r="F56" s="1"/>
      <c r="G56" s="1"/>
      <c r="H56" s="1"/>
      <c r="I56" s="1"/>
      <c r="J56" s="2"/>
      <c r="K56" s="2"/>
    </row>
    <row r="57" spans="1:13" ht="16.5" customHeight="1">
      <c r="A57" s="1"/>
      <c r="B57" s="4"/>
      <c r="C57" s="6"/>
      <c r="D57" s="4"/>
      <c r="E57" s="1"/>
      <c r="F57" s="1"/>
      <c r="G57" s="1"/>
      <c r="H57" s="1"/>
      <c r="I57" s="1"/>
      <c r="J57" s="2"/>
      <c r="K57" s="2"/>
    </row>
    <row r="58" spans="1:13" ht="16.5" customHeight="1">
      <c r="A58" s="1"/>
      <c r="B58" s="1"/>
      <c r="C58" s="6"/>
      <c r="D58" s="1"/>
      <c r="E58" s="1"/>
      <c r="F58" s="1"/>
      <c r="G58" s="1"/>
      <c r="H58" s="1"/>
      <c r="I58" s="1"/>
      <c r="J58" s="2"/>
      <c r="K58" s="2"/>
    </row>
    <row r="59" spans="1:13" ht="16.5" customHeight="1">
      <c r="A59" s="119"/>
      <c r="B59" s="6"/>
      <c r="C59" s="6"/>
      <c r="D59" s="6"/>
      <c r="E59" s="1"/>
      <c r="F59" s="1"/>
      <c r="G59" s="1"/>
      <c r="H59" s="1"/>
      <c r="I59" s="1"/>
      <c r="J59" s="119"/>
      <c r="K59" s="2"/>
    </row>
    <row r="60" spans="1:13" ht="16.5" customHeight="1">
      <c r="A60" s="92" t="s">
        <v>75</v>
      </c>
      <c r="B60" s="92"/>
      <c r="C60" s="141"/>
      <c r="D60" s="92"/>
      <c r="E60" s="92"/>
      <c r="F60" s="92"/>
      <c r="G60" s="92"/>
      <c r="H60" s="92"/>
      <c r="I60" s="92"/>
      <c r="J60" s="92"/>
      <c r="K60" s="92"/>
      <c r="L60" s="92"/>
      <c r="M60" s="92"/>
    </row>
    <row r="61" spans="1:13" ht="16.5" customHeight="1">
      <c r="A61" s="92" t="s">
        <v>76</v>
      </c>
      <c r="B61" s="92"/>
      <c r="C61" s="141"/>
      <c r="D61" s="92"/>
      <c r="E61" s="92"/>
      <c r="F61" s="92"/>
      <c r="G61" s="92"/>
      <c r="H61" s="92"/>
      <c r="I61" s="92"/>
      <c r="J61" s="92"/>
      <c r="K61" s="92"/>
      <c r="L61" s="92"/>
      <c r="M61" s="92"/>
    </row>
    <row r="62" spans="1:13" ht="16.5" customHeight="1">
      <c r="A62" s="10"/>
      <c r="B62" s="6"/>
      <c r="C62" s="6"/>
      <c r="D62" s="6"/>
      <c r="E62" s="6"/>
      <c r="F62" s="6"/>
      <c r="G62" s="6"/>
      <c r="H62" s="12"/>
      <c r="I62" s="12"/>
      <c r="J62" s="12"/>
      <c r="K62" s="6"/>
      <c r="L62" s="6"/>
      <c r="M62" s="119"/>
    </row>
    <row r="63" spans="1:13" ht="16.5" customHeight="1">
      <c r="A63" s="1"/>
      <c r="B63" s="1"/>
      <c r="C63" s="6"/>
      <c r="D63" s="1"/>
      <c r="E63" s="1"/>
      <c r="F63" s="1"/>
      <c r="G63" s="1"/>
      <c r="H63" s="1"/>
      <c r="I63" s="1"/>
      <c r="J63" s="2"/>
      <c r="K63" s="2"/>
      <c r="L63" s="11"/>
      <c r="M63" s="119"/>
    </row>
    <row r="64" spans="1:13" ht="16.5" customHeight="1">
      <c r="A64" s="1"/>
      <c r="B64" s="1"/>
      <c r="C64" s="6"/>
      <c r="D64" s="1"/>
      <c r="E64" s="1"/>
      <c r="F64" s="1"/>
      <c r="G64" s="1"/>
      <c r="H64" s="1"/>
      <c r="I64" s="1"/>
      <c r="J64" s="2"/>
      <c r="K64" s="2"/>
      <c r="L64" s="11"/>
      <c r="M64" s="119"/>
    </row>
    <row r="65" spans="1:255" ht="16.5" customHeight="1">
      <c r="A65" s="92" t="s">
        <v>129</v>
      </c>
      <c r="B65" s="142" t="s">
        <v>59</v>
      </c>
      <c r="C65" s="141"/>
      <c r="D65" s="142"/>
      <c r="E65" s="92"/>
      <c r="F65" s="92"/>
      <c r="G65" s="92"/>
      <c r="H65" s="92"/>
      <c r="I65" s="92"/>
      <c r="J65" s="92"/>
      <c r="K65" s="142"/>
      <c r="L65" s="92"/>
      <c r="M65" s="92"/>
    </row>
    <row r="66" spans="1:255" ht="16.5" customHeight="1">
      <c r="A66" s="92" t="s">
        <v>77</v>
      </c>
      <c r="B66" s="142" t="s">
        <v>60</v>
      </c>
      <c r="C66" s="141"/>
      <c r="D66" s="142"/>
      <c r="E66" s="92"/>
      <c r="F66" s="92"/>
      <c r="G66" s="92"/>
      <c r="H66" s="92"/>
      <c r="I66" s="92"/>
      <c r="J66" s="92"/>
      <c r="K66" s="142"/>
      <c r="L66" s="92"/>
      <c r="M66" s="92"/>
    </row>
    <row r="67" spans="1:255" ht="16.5" customHeight="1">
      <c r="A67" s="92"/>
      <c r="B67" s="142" t="s">
        <v>61</v>
      </c>
      <c r="C67" s="141"/>
      <c r="D67" s="142"/>
      <c r="E67" s="92"/>
      <c r="F67" s="92"/>
      <c r="G67" s="92"/>
      <c r="H67" s="92"/>
      <c r="I67" s="92"/>
      <c r="J67" s="92"/>
      <c r="K67" s="142"/>
      <c r="L67" s="92"/>
      <c r="M67" s="92"/>
    </row>
    <row r="68" spans="1:255" ht="16.5" customHeight="1">
      <c r="A68" s="10"/>
      <c r="B68" s="10"/>
      <c r="C68" s="10"/>
      <c r="D68" s="10"/>
      <c r="E68" s="10"/>
    </row>
    <row r="69" spans="1:255" ht="16.5" customHeight="1">
      <c r="A69" s="10"/>
      <c r="B69" s="10"/>
      <c r="C69" s="10"/>
      <c r="D69" s="10"/>
      <c r="E69" s="10"/>
    </row>
    <row r="70" spans="1:255" ht="16.5" customHeight="1">
      <c r="A70" s="10"/>
      <c r="B70" s="10"/>
      <c r="C70" s="10"/>
      <c r="D70" s="10"/>
      <c r="E70" s="10"/>
    </row>
    <row r="71" spans="1:255" ht="16.5" customHeight="1">
      <c r="A71" s="10"/>
      <c r="B71" s="10"/>
      <c r="C71" s="10"/>
      <c r="D71" s="10"/>
      <c r="E71" s="10"/>
    </row>
    <row r="72" spans="1:255" ht="16.5" customHeight="1">
      <c r="A72" s="10"/>
      <c r="B72" s="10"/>
      <c r="C72" s="10"/>
      <c r="D72" s="10"/>
      <c r="E72" s="10"/>
    </row>
    <row r="73" spans="1:255" ht="16.5" customHeight="1">
      <c r="A73" s="10"/>
      <c r="B73" s="10"/>
      <c r="C73" s="10"/>
      <c r="D73" s="10"/>
      <c r="E73" s="10"/>
    </row>
    <row r="74" spans="1:255" ht="16.5" customHeight="1">
      <c r="A74" s="143"/>
      <c r="B74" s="143"/>
      <c r="C74" s="144"/>
      <c r="D74" s="143"/>
      <c r="E74" s="143"/>
      <c r="F74" s="143"/>
      <c r="G74" s="143"/>
      <c r="H74" s="143"/>
      <c r="I74" s="143"/>
      <c r="J74" s="143"/>
      <c r="K74" s="143"/>
      <c r="L74" s="143"/>
      <c r="M74" s="143"/>
      <c r="N74" s="143"/>
      <c r="O74" s="143"/>
      <c r="P74" s="143"/>
      <c r="Q74" s="143"/>
      <c r="R74" s="143"/>
      <c r="S74" s="143"/>
      <c r="T74" s="143"/>
      <c r="U74" s="143"/>
      <c r="V74" s="143"/>
      <c r="W74" s="143"/>
      <c r="X74" s="143"/>
      <c r="Y74" s="143"/>
      <c r="Z74" s="143"/>
      <c r="AA74" s="143"/>
      <c r="AB74" s="143"/>
      <c r="AC74" s="14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  <c r="AT74" s="143"/>
      <c r="AU74" s="143"/>
      <c r="AV74" s="143"/>
      <c r="AW74" s="143"/>
      <c r="AX74" s="143"/>
      <c r="AY74" s="143"/>
      <c r="AZ74" s="143"/>
      <c r="BA74" s="143"/>
      <c r="BB74" s="143"/>
      <c r="BC74" s="143"/>
      <c r="BD74" s="143"/>
      <c r="BE74" s="143"/>
      <c r="BF74" s="143"/>
      <c r="BG74" s="143"/>
      <c r="BH74" s="143"/>
      <c r="BI74" s="143"/>
      <c r="BJ74" s="143"/>
      <c r="BK74" s="143"/>
      <c r="BL74" s="143"/>
      <c r="BM74" s="143"/>
      <c r="BN74" s="143"/>
      <c r="BO74" s="143"/>
      <c r="BP74" s="143"/>
      <c r="BQ74" s="143"/>
      <c r="BR74" s="143"/>
      <c r="BS74" s="143"/>
      <c r="BT74" s="143"/>
      <c r="BU74" s="143"/>
      <c r="BV74" s="143"/>
      <c r="BW74" s="143"/>
      <c r="BX74" s="143"/>
      <c r="BY74" s="143"/>
      <c r="BZ74" s="143"/>
      <c r="CA74" s="143"/>
      <c r="CB74" s="143"/>
      <c r="CC74" s="143"/>
      <c r="CD74" s="143"/>
      <c r="CE74" s="143"/>
      <c r="CF74" s="143"/>
      <c r="CG74" s="143"/>
      <c r="CH74" s="143"/>
      <c r="CI74" s="143"/>
      <c r="CJ74" s="143"/>
      <c r="CK74" s="143"/>
      <c r="CL74" s="143"/>
      <c r="CM74" s="143"/>
      <c r="CN74" s="143"/>
      <c r="CO74" s="143"/>
      <c r="CP74" s="143"/>
      <c r="CQ74" s="143"/>
      <c r="CR74" s="143"/>
      <c r="CS74" s="143"/>
      <c r="CT74" s="143"/>
      <c r="CU74" s="143"/>
      <c r="CV74" s="143"/>
      <c r="CW74" s="143"/>
      <c r="CX74" s="143"/>
      <c r="CY74" s="143"/>
      <c r="CZ74" s="143"/>
      <c r="DA74" s="143"/>
      <c r="DB74" s="143"/>
      <c r="DC74" s="143"/>
      <c r="DD74" s="143"/>
      <c r="DE74" s="143"/>
      <c r="DF74" s="143"/>
      <c r="DG74" s="143"/>
      <c r="DH74" s="143"/>
      <c r="DI74" s="143"/>
      <c r="DJ74" s="143"/>
      <c r="DK74" s="143"/>
      <c r="DL74" s="143"/>
      <c r="DM74" s="143"/>
      <c r="DN74" s="143"/>
      <c r="DO74" s="143"/>
      <c r="DP74" s="143"/>
      <c r="DQ74" s="143"/>
      <c r="DR74" s="143"/>
      <c r="DS74" s="143"/>
      <c r="DT74" s="143"/>
      <c r="DU74" s="143"/>
      <c r="DV74" s="143"/>
      <c r="DW74" s="143"/>
      <c r="DX74" s="143"/>
      <c r="DY74" s="143"/>
      <c r="DZ74" s="143"/>
      <c r="EA74" s="143"/>
      <c r="EB74" s="143"/>
      <c r="EC74" s="143"/>
      <c r="ED74" s="143"/>
      <c r="EE74" s="143"/>
      <c r="EF74" s="143"/>
      <c r="EG74" s="143"/>
      <c r="EH74" s="143"/>
      <c r="EI74" s="143"/>
      <c r="EJ74" s="143"/>
      <c r="EK74" s="143"/>
      <c r="EL74" s="143"/>
      <c r="EM74" s="143"/>
      <c r="EN74" s="143"/>
      <c r="EO74" s="143"/>
      <c r="EP74" s="143"/>
      <c r="EQ74" s="143"/>
      <c r="ER74" s="143"/>
      <c r="ES74" s="143"/>
      <c r="ET74" s="143"/>
      <c r="EU74" s="143"/>
      <c r="EV74" s="143"/>
      <c r="EW74" s="143"/>
      <c r="EX74" s="143"/>
      <c r="EY74" s="143"/>
      <c r="EZ74" s="143"/>
      <c r="FA74" s="143"/>
      <c r="FB74" s="143"/>
      <c r="FC74" s="143"/>
      <c r="FD74" s="143"/>
      <c r="FE74" s="143"/>
      <c r="FF74" s="143"/>
      <c r="FG74" s="143"/>
      <c r="FH74" s="143"/>
      <c r="FI74" s="143"/>
      <c r="FJ74" s="143"/>
      <c r="FK74" s="143"/>
      <c r="FL74" s="143"/>
      <c r="FM74" s="143"/>
      <c r="FN74" s="143"/>
      <c r="FO74" s="143"/>
      <c r="FP74" s="143"/>
      <c r="FQ74" s="143"/>
      <c r="FR74" s="143"/>
      <c r="FS74" s="143"/>
      <c r="FT74" s="143"/>
      <c r="FU74" s="143"/>
      <c r="FV74" s="143"/>
      <c r="FW74" s="143"/>
      <c r="FX74" s="143"/>
      <c r="FY74" s="143"/>
      <c r="FZ74" s="143"/>
      <c r="GA74" s="143"/>
      <c r="GB74" s="143"/>
      <c r="GC74" s="143"/>
      <c r="GD74" s="143"/>
      <c r="GE74" s="143"/>
      <c r="GF74" s="143"/>
      <c r="GG74" s="143"/>
      <c r="GH74" s="143"/>
      <c r="GI74" s="143"/>
      <c r="GJ74" s="143"/>
      <c r="GK74" s="143"/>
      <c r="GL74" s="143"/>
      <c r="GM74" s="143"/>
      <c r="GN74" s="143"/>
      <c r="GO74" s="143"/>
      <c r="GP74" s="143"/>
      <c r="GQ74" s="143"/>
      <c r="GR74" s="143"/>
      <c r="GS74" s="143"/>
      <c r="GT74" s="143"/>
      <c r="GU74" s="143"/>
      <c r="GV74" s="143"/>
      <c r="GW74" s="143"/>
      <c r="GX74" s="143"/>
      <c r="GY74" s="143"/>
      <c r="GZ74" s="143"/>
      <c r="HA74" s="143"/>
      <c r="HB74" s="143"/>
      <c r="HC74" s="143"/>
      <c r="HD74" s="143"/>
      <c r="HE74" s="143"/>
      <c r="HF74" s="143"/>
      <c r="HG74" s="143"/>
      <c r="HH74" s="143"/>
      <c r="HI74" s="143"/>
      <c r="HJ74" s="143"/>
      <c r="HK74" s="143"/>
      <c r="HL74" s="143"/>
      <c r="HM74" s="143"/>
      <c r="HN74" s="143"/>
      <c r="HO74" s="143"/>
      <c r="HP74" s="143"/>
      <c r="HQ74" s="143"/>
      <c r="HR74" s="143"/>
      <c r="HS74" s="143"/>
      <c r="HT74" s="143"/>
      <c r="HU74" s="143"/>
      <c r="HV74" s="143"/>
      <c r="HW74" s="143"/>
      <c r="HX74" s="143"/>
      <c r="HY74" s="143"/>
      <c r="HZ74" s="143"/>
      <c r="IA74" s="143"/>
      <c r="IB74" s="143"/>
      <c r="IC74" s="143"/>
      <c r="ID74" s="143"/>
      <c r="IE74" s="143"/>
      <c r="IF74" s="143"/>
      <c r="IG74" s="143"/>
      <c r="IH74" s="143"/>
      <c r="II74" s="143"/>
      <c r="IJ74" s="143"/>
      <c r="IK74" s="143"/>
      <c r="IL74" s="143"/>
      <c r="IM74" s="143"/>
      <c r="IN74" s="143"/>
      <c r="IO74" s="143"/>
      <c r="IP74" s="143"/>
      <c r="IQ74" s="143"/>
      <c r="IR74" s="143"/>
      <c r="IS74" s="143"/>
      <c r="IT74" s="143"/>
      <c r="IU74" s="143"/>
    </row>
    <row r="75" spans="1:255" s="147" customFormat="1" ht="15">
      <c r="A75" s="143"/>
      <c r="B75" s="143"/>
      <c r="C75" s="144"/>
      <c r="D75" s="143"/>
      <c r="E75" s="144"/>
      <c r="F75" s="145"/>
      <c r="G75" s="146"/>
    </row>
    <row r="76" spans="1:255" s="149" customFormat="1" ht="12.75" customHeight="1">
      <c r="A76" s="148"/>
      <c r="C76" s="150"/>
      <c r="F76" s="151"/>
      <c r="G76" s="152"/>
    </row>
    <row r="77" spans="1:255" s="149" customFormat="1" ht="12.75" customHeight="1">
      <c r="A77" s="153"/>
      <c r="C77" s="150"/>
      <c r="F77" s="151"/>
      <c r="G77" s="152"/>
    </row>
    <row r="78" spans="1:255" s="149" customFormat="1" ht="12.75" customHeight="1">
      <c r="A78" s="153"/>
      <c r="C78" s="150"/>
      <c r="F78" s="151"/>
      <c r="G78" s="152"/>
    </row>
    <row r="79" spans="1:255" s="149" customFormat="1" ht="12.75" customHeight="1">
      <c r="A79" s="153"/>
      <c r="C79" s="150"/>
      <c r="F79" s="151"/>
      <c r="G79" s="152"/>
    </row>
    <row r="80" spans="1:255" s="149" customFormat="1" ht="12.75" customHeight="1">
      <c r="A80" s="153"/>
      <c r="C80" s="150"/>
      <c r="F80" s="151"/>
      <c r="G80" s="152"/>
    </row>
    <row r="81" spans="1:11" s="149" customFormat="1" ht="12.75" customHeight="1">
      <c r="A81" s="153"/>
      <c r="C81" s="150"/>
      <c r="F81" s="151"/>
      <c r="G81" s="152"/>
    </row>
    <row r="82" spans="1:11" s="17" customFormat="1" ht="12.75" customHeight="1">
      <c r="A82" s="148"/>
      <c r="B82" s="154"/>
      <c r="C82" s="155"/>
      <c r="D82" s="154"/>
      <c r="G82" s="18"/>
    </row>
    <row r="83" spans="1:11" s="17" customFormat="1" ht="12.75" customHeight="1">
      <c r="A83" s="16"/>
      <c r="B83" s="16"/>
      <c r="C83" s="155"/>
      <c r="D83" s="16"/>
      <c r="G83" s="18"/>
    </row>
    <row r="84" spans="1:11" s="17" customFormat="1" ht="12.75" customHeight="1">
      <c r="A84" s="13"/>
      <c r="B84" s="16"/>
      <c r="C84" s="155"/>
      <c r="D84" s="16"/>
      <c r="G84" s="18"/>
    </row>
    <row r="85" spans="1:11" s="149" customFormat="1" ht="15" hidden="1">
      <c r="A85" s="1"/>
      <c r="C85" s="150"/>
      <c r="F85" s="151"/>
      <c r="G85" s="152"/>
    </row>
    <row r="86" spans="1:11" s="149" customFormat="1" ht="15" hidden="1">
      <c r="A86" s="1"/>
      <c r="C86" s="150"/>
      <c r="F86" s="151"/>
      <c r="G86" s="152"/>
    </row>
    <row r="87" spans="1:11" s="149" customFormat="1" ht="15" hidden="1">
      <c r="A87" s="1"/>
      <c r="C87" s="150"/>
      <c r="F87" s="151"/>
      <c r="G87" s="152"/>
    </row>
    <row r="88" spans="1:11" s="149" customFormat="1" ht="12.75" hidden="1">
      <c r="A88" s="16"/>
      <c r="C88" s="150"/>
      <c r="F88" s="151"/>
      <c r="G88" s="152"/>
    </row>
    <row r="89" spans="1:11" s="149" customFormat="1" ht="12.75" hidden="1">
      <c r="A89" s="16"/>
      <c r="C89" s="150"/>
      <c r="F89" s="151"/>
      <c r="G89" s="152"/>
    </row>
    <row r="90" spans="1:11" s="120" customFormat="1" ht="12.75" hidden="1">
      <c r="A90" s="154" t="s">
        <v>121</v>
      </c>
      <c r="B90" s="156"/>
      <c r="C90" s="123"/>
      <c r="D90" s="156"/>
      <c r="F90" s="121"/>
      <c r="G90" s="122"/>
    </row>
    <row r="91" spans="1:11" s="120" customFormat="1" ht="12.75" hidden="1">
      <c r="A91" s="16" t="s">
        <v>122</v>
      </c>
      <c r="B91" s="157"/>
      <c r="C91" s="123"/>
      <c r="D91" s="157"/>
      <c r="F91" s="121"/>
      <c r="G91" s="122"/>
    </row>
    <row r="92" spans="1:11" s="120" customFormat="1" ht="12.75" hidden="1">
      <c r="C92" s="123"/>
      <c r="F92" s="121"/>
      <c r="G92" s="122"/>
    </row>
    <row r="93" spans="1:11" s="1" customFormat="1" ht="15" hidden="1">
      <c r="A93" s="6"/>
      <c r="B93" s="6"/>
      <c r="C93" s="6"/>
      <c r="D93" s="6"/>
      <c r="E93" s="6"/>
      <c r="F93" s="6"/>
      <c r="G93" s="6"/>
      <c r="H93" s="12"/>
      <c r="I93" s="6"/>
      <c r="J93" s="6"/>
      <c r="K93" s="6"/>
    </row>
    <row r="94" spans="1:11" s="1" customFormat="1" ht="15" hidden="1">
      <c r="A94" s="6"/>
      <c r="B94" s="6"/>
      <c r="C94" s="6"/>
      <c r="D94" s="6"/>
      <c r="E94" s="6"/>
      <c r="F94" s="6"/>
      <c r="G94" s="6"/>
      <c r="H94" s="12"/>
      <c r="I94" s="6"/>
      <c r="J94" s="6"/>
      <c r="K94" s="6"/>
    </row>
  </sheetData>
  <pageMargins left="0.8" right="0.6" top="0.5" bottom="0.3" header="0.25" footer="0.6"/>
  <pageSetup scale="90" orientation="portrait" blackAndWhite="1" r:id="rId1"/>
  <headerFooter alignWithMargins="0">
    <oddFooter>&amp;C&amp;"Univers for KPMG,Regular"9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Balance</vt:lpstr>
      <vt:lpstr>Est.Res. </vt:lpstr>
      <vt:lpstr>patrimonio</vt:lpstr>
      <vt:lpstr>Flujo</vt:lpstr>
      <vt:lpstr>Balance!Print_Area</vt:lpstr>
      <vt:lpstr>'Est.Res. '!Print_Area</vt:lpstr>
      <vt:lpstr>Flujo!Print_Area</vt:lpstr>
      <vt:lpstr>patrimonio!Print_Area</vt:lpstr>
    </vt:vector>
  </TitlesOfParts>
  <Company>Banco Panamericano,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Ymoreno</dc:creator>
  <cp:lastModifiedBy>Aguilar, Sandra</cp:lastModifiedBy>
  <cp:lastPrinted>2018-02-09T17:17:26Z</cp:lastPrinted>
  <dcterms:created xsi:type="dcterms:W3CDTF">2005-01-18T16:18:54Z</dcterms:created>
  <dcterms:modified xsi:type="dcterms:W3CDTF">2018-02-09T17:17:27Z</dcterms:modified>
</cp:coreProperties>
</file>