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17520" windowHeight="9150" activeTab="1"/>
  </bookViews>
  <sheets>
    <sheet name="BALANCE " sheetId="1" r:id="rId1"/>
    <sheet name="E.R. ACUMULADO" sheetId="2" r:id="rId2"/>
  </sheets>
  <externalReferences>
    <externalReference r:id="rId3"/>
    <externalReference r:id="rId4"/>
  </externalReferences>
  <definedNames>
    <definedName name="_xlnm.Print_Area" localSheetId="0">'BALANCE '!$A$1:$F$57</definedName>
    <definedName name="_xlnm.Print_Area" localSheetId="1">'E.R. ACUMULADO'!$A$1:$B$53</definedName>
  </definedNames>
  <calcPr calcId="144525"/>
</workbook>
</file>

<file path=xl/calcChain.xml><?xml version="1.0" encoding="utf-8"?>
<calcChain xmlns="http://schemas.openxmlformats.org/spreadsheetml/2006/main">
  <c r="B33" i="1" l="1"/>
  <c r="B18" i="1" l="1"/>
  <c r="B51" i="2" l="1"/>
  <c r="A47" i="2"/>
  <c r="B43" i="2"/>
  <c r="B29" i="2"/>
  <c r="B33" i="2" s="1"/>
  <c r="B13" i="2"/>
  <c r="B18" i="2" s="1"/>
  <c r="F53" i="1"/>
  <c r="E53" i="1"/>
  <c r="C52" i="1"/>
  <c r="D52" i="1" s="1"/>
  <c r="B53" i="1"/>
  <c r="C51" i="1"/>
  <c r="D51" i="1" s="1"/>
  <c r="D48" i="1"/>
  <c r="F46" i="1"/>
  <c r="E46" i="1"/>
  <c r="B46" i="1"/>
  <c r="C46" i="1" s="1"/>
  <c r="D46" i="1" s="1"/>
  <c r="D45" i="1"/>
  <c r="F43" i="1"/>
  <c r="E43" i="1"/>
  <c r="B43" i="1"/>
  <c r="C43" i="1" s="1"/>
  <c r="D43" i="1" s="1"/>
  <c r="C42" i="1"/>
  <c r="D42" i="1" s="1"/>
  <c r="C41" i="1"/>
  <c r="D41" i="1" s="1"/>
  <c r="C35" i="1"/>
  <c r="D35" i="1" s="1"/>
  <c r="F33" i="1"/>
  <c r="F37" i="1" s="1"/>
  <c r="E33" i="1"/>
  <c r="E37" i="1" s="1"/>
  <c r="B37" i="1"/>
  <c r="C37" i="1" s="1"/>
  <c r="D37" i="1" s="1"/>
  <c r="D32" i="1"/>
  <c r="D31" i="1"/>
  <c r="F25" i="1"/>
  <c r="E25" i="1"/>
  <c r="B25" i="1"/>
  <c r="D24" i="1"/>
  <c r="D23" i="1"/>
  <c r="D22" i="1"/>
  <c r="D21" i="1"/>
  <c r="D20" i="1"/>
  <c r="F18" i="1"/>
  <c r="E18" i="1"/>
  <c r="D17" i="1"/>
  <c r="D16" i="1"/>
  <c r="D15" i="1"/>
  <c r="D13" i="1"/>
  <c r="D12" i="1"/>
  <c r="D11" i="1"/>
  <c r="D10" i="1"/>
  <c r="D9" i="1"/>
  <c r="D18" i="1" l="1"/>
  <c r="B27" i="1"/>
  <c r="F27" i="1"/>
  <c r="E27" i="1"/>
  <c r="F55" i="1"/>
  <c r="B35" i="2"/>
  <c r="C53" i="1"/>
  <c r="D53" i="1" s="1"/>
  <c r="B55" i="1"/>
  <c r="F57" i="1"/>
  <c r="C18" i="1"/>
  <c r="C25" i="1"/>
  <c r="D25" i="1" s="1"/>
  <c r="C33" i="1"/>
  <c r="D33" i="1" s="1"/>
  <c r="E55" i="1"/>
  <c r="C27" i="1" l="1"/>
  <c r="D27" i="1"/>
  <c r="B53" i="2"/>
  <c r="B57" i="2" s="1"/>
  <c r="E57" i="1"/>
  <c r="B57" i="1"/>
  <c r="B60" i="1" s="1"/>
  <c r="C55" i="1"/>
  <c r="D55" i="1" s="1"/>
  <c r="C57" i="1" l="1"/>
  <c r="D57" i="1" s="1"/>
</calcChain>
</file>

<file path=xl/sharedStrings.xml><?xml version="1.0" encoding="utf-8"?>
<sst xmlns="http://schemas.openxmlformats.org/spreadsheetml/2006/main" count="91" uniqueCount="79">
  <si>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</si>
  <si>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</si>
  <si>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</si>
  <si>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</si>
  <si>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</si>
  <si>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</si>
  <si>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</si>
  <si>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</si>
  <si>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</si>
  <si>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</si>
  <si>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</si>
  <si>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</si>
  <si>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</si>
  <si>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</si>
  <si>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</si>
  <si>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</si>
  <si>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</si>
  <si>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</si>
  <si>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</si>
  <si>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</si>
  <si>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</si>
  <si>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</si>
  <si>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</si>
  <si>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</si>
  <si>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</si>
  <si>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</si>
  <si>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</si>
  <si>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</si>
  <si>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</si>
  <si>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</si>
  <si>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</si>
  <si>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</si>
  <si>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</si>
  <si>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</si>
  <si>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</si>
  <si>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</si>
  <si>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</si>
  <si>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</si>
  <si>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</si>
  <si>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</si>
  <si>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</si>
  <si>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</si>
  <si>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</si>
  <si>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</si>
  <si>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</si>
  <si>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</si>
  <si>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</si>
  <si>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</si>
  <si>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</si>
  <si>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</si>
  <si>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</si>
  <si>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</si>
  <si>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</si>
  <si>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</si>
  <si>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</si>
  <si>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</si>
  <si>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</si>
  <si>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</si>
  <si>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</si>
  <si>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</si>
  <si>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</si>
  <si>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</si>
  <si>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</si>
  <si>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</si>
  <si>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</si>
  <si>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</si>
  <si>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</si>
  <si>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</si>
  <si>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</si>
  <si>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</si>
  <si>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</si>
  <si>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</si>
  <si>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</si>
  <si>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OBLIGACIONES POR OPERACIONES BURSATILES</t>
  </si>
  <si>
    <t>Balance General al 31 de Diciembre de 2017</t>
  </si>
  <si>
    <t>Estado de Resultados del 01 de Enero al 31 de Diciembre de 2017</t>
  </si>
  <si>
    <t>(-) RESERVA LEGAL</t>
  </si>
  <si>
    <t>(-) IMPUESTO SOBRE LA RENTA ANUAL</t>
  </si>
  <si>
    <t>RESULTADO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</si>
</sst>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[$€]* #,##0.00_);_([$€]* \(#,##0.00\);_([$€]* &quot;-&quot;??_);_(@_)"/>
    <numFmt numFmtId="166" formatCode="_-* #,##0.00\ &quot;€&quot;_-;\-* #,##0.00\ &quot;€&quot;_-;_-* &quot;-&quot;??\ &quot;€&quot;_-;_-@_-"/>
    <numFmt numFmtId="167" formatCode="_-* #,##0.00_-;\-* #,##0.00_-;_-* &quot;-&quot;??_-;_-@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1"/>
      <name val="Bookman Old Style"/>
      <family val="1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7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3" applyNumberFormat="0" applyAlignment="0" applyProtection="0"/>
    <xf numFmtId="0" fontId="6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65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3" borderId="4" applyNumberFormat="0" applyFont="0" applyAlignment="0" applyProtection="0"/>
    <xf numFmtId="0" fontId="7" fillId="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05">
    <xf numFmtId="0" fontId="0" fillId="0" borderId="0" xfId="0"/>
    <xf numFmtId="0" fontId="9" fillId="0" borderId="0" xfId="0" applyFont="1"/>
    <xf numFmtId="0" fontId="9" fillId="0" borderId="0" xfId="0" applyFont="1" applyBorder="1"/>
    <xf numFmtId="0" fontId="8" fillId="0" borderId="0" xfId="0" applyFont="1" applyAlignment="1">
      <alignment horizontal="center"/>
    </xf>
    <xf numFmtId="0" fontId="10" fillId="0" borderId="0" xfId="0" applyFont="1" applyBorder="1"/>
    <xf numFmtId="43" fontId="9" fillId="0" borderId="0" xfId="1" applyFont="1" applyBorder="1"/>
    <xf numFmtId="164" fontId="9" fillId="0" borderId="0" xfId="3" applyNumberFormat="1" applyFont="1" applyBorder="1"/>
    <xf numFmtId="43" fontId="8" fillId="0" borderId="0" xfId="1" applyFont="1" applyAlignment="1">
      <alignment horizontal="center"/>
    </xf>
    <xf numFmtId="0" fontId="10" fillId="0" borderId="0" xfId="0" applyFont="1" applyAlignment="1"/>
    <xf numFmtId="43" fontId="8" fillId="0" borderId="0" xfId="1" applyFont="1" applyFill="1"/>
    <xf numFmtId="43" fontId="8" fillId="0" borderId="0" xfId="1" applyFont="1"/>
    <xf numFmtId="44" fontId="0" fillId="0" borderId="0" xfId="2" applyFont="1"/>
    <xf numFmtId="43" fontId="9" fillId="0" borderId="0" xfId="1" applyFont="1"/>
    <xf numFmtId="43" fontId="9" fillId="0" borderId="0" xfId="0" applyNumberFormat="1" applyFont="1" applyBorder="1"/>
    <xf numFmtId="43" fontId="12" fillId="0" borderId="0" xfId="1" applyFont="1"/>
    <xf numFmtId="0" fontId="9" fillId="0" borderId="0" xfId="0" applyFont="1" applyFill="1"/>
    <xf numFmtId="44" fontId="0" fillId="0" borderId="0" xfId="2" applyFont="1" applyFill="1"/>
    <xf numFmtId="43" fontId="9" fillId="0" borderId="5" xfId="1" applyFont="1" applyBorder="1"/>
    <xf numFmtId="44" fontId="4" fillId="2" borderId="3" xfId="2" applyFont="1" applyFill="1" applyBorder="1"/>
    <xf numFmtId="164" fontId="4" fillId="2" borderId="3" xfId="3" applyNumberFormat="1" applyFont="1" applyFill="1" applyBorder="1"/>
    <xf numFmtId="43" fontId="4" fillId="2" borderId="3" xfId="6" applyNumberFormat="1" applyFont="1"/>
    <xf numFmtId="0" fontId="10" fillId="0" borderId="0" xfId="0" applyFont="1"/>
    <xf numFmtId="44" fontId="8" fillId="0" borderId="0" xfId="2" applyFont="1" applyFill="1"/>
    <xf numFmtId="44" fontId="9" fillId="0" borderId="0" xfId="2" applyFont="1" applyBorder="1"/>
    <xf numFmtId="43" fontId="13" fillId="0" borderId="0" xfId="1" applyFont="1"/>
    <xf numFmtId="43" fontId="13" fillId="0" borderId="0" xfId="1" applyFont="1" applyBorder="1"/>
    <xf numFmtId="44" fontId="8" fillId="0" borderId="0" xfId="2" applyFont="1" applyFill="1" applyBorder="1"/>
    <xf numFmtId="43" fontId="8" fillId="0" borderId="0" xfId="1" applyFont="1" applyBorder="1"/>
    <xf numFmtId="0" fontId="8" fillId="0" borderId="0" xfId="0" applyFont="1" applyBorder="1" applyAlignment="1">
      <alignment horizontal="center"/>
    </xf>
    <xf numFmtId="44" fontId="3" fillId="0" borderId="1" xfId="2" applyFont="1" applyBorder="1"/>
    <xf numFmtId="164" fontId="3" fillId="0" borderId="1" xfId="3" applyNumberFormat="1" applyFont="1" applyBorder="1"/>
    <xf numFmtId="43" fontId="3" fillId="0" borderId="1" xfId="4" applyNumberFormat="1" applyFont="1"/>
    <xf numFmtId="44" fontId="9" fillId="0" borderId="0" xfId="0" applyNumberFormat="1" applyFont="1" applyBorder="1"/>
    <xf numFmtId="43" fontId="10" fillId="0" borderId="0" xfId="1" applyFont="1"/>
    <xf numFmtId="44" fontId="8" fillId="0" borderId="0" xfId="2" applyFont="1" applyBorder="1"/>
    <xf numFmtId="164" fontId="8" fillId="0" borderId="0" xfId="3" applyNumberFormat="1" applyFont="1" applyBorder="1"/>
    <xf numFmtId="0" fontId="8" fillId="0" borderId="0" xfId="0" applyFont="1"/>
    <xf numFmtId="43" fontId="9" fillId="0" borderId="0" xfId="1" applyFont="1" applyFill="1" applyBorder="1"/>
    <xf numFmtId="43" fontId="8" fillId="0" borderId="0" xfId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64" fontId="9" fillId="0" borderId="0" xfId="3" applyNumberFormat="1" applyFont="1"/>
    <xf numFmtId="43" fontId="12" fillId="0" borderId="0" xfId="1" applyFont="1" applyAlignment="1">
      <alignment vertical="top"/>
    </xf>
    <xf numFmtId="0" fontId="8" fillId="0" borderId="0" xfId="0" applyFont="1" applyFill="1"/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0" fontId="18" fillId="0" borderId="0" xfId="0" applyFont="1"/>
    <xf numFmtId="167" fontId="18" fillId="0" borderId="0" xfId="0" applyNumberFormat="1" applyFont="1"/>
    <xf numFmtId="44" fontId="18" fillId="0" borderId="0" xfId="0" applyNumberFormat="1" applyFont="1"/>
    <xf numFmtId="44" fontId="14" fillId="0" borderId="0" xfId="2" applyFont="1" applyAlignment="1">
      <alignment horizontal="right" vertical="top"/>
    </xf>
    <xf numFmtId="2" fontId="9" fillId="0" borderId="0" xfId="0" applyNumberFormat="1" applyFont="1" applyBorder="1"/>
    <xf numFmtId="49" fontId="21" fillId="0" borderId="0" xfId="0" applyNumberFormat="1" applyFont="1" applyAlignment="1">
      <alignment horizontal="center" vertical="top"/>
    </xf>
    <xf numFmtId="0" fontId="20" fillId="0" borderId="0" xfId="0" applyFont="1" applyAlignment="1">
      <alignment horizontal="left" vertical="top"/>
    </xf>
    <xf numFmtId="0" fontId="19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vertical="top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3" fillId="0" borderId="2" xfId="5" applyAlignment="1">
      <alignment horizontal="left" vertical="top"/>
    </xf>
    <xf numFmtId="43" fontId="18" fillId="0" borderId="0" xfId="1" applyFont="1" applyAlignment="1">
      <alignment vertical="top"/>
    </xf>
    <xf numFmtId="0" fontId="9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5" fillId="4" borderId="0" xfId="7" applyFont="1" applyAlignment="1">
      <alignment vertical="top"/>
    </xf>
    <xf numFmtId="0" fontId="19" fillId="0" borderId="0" xfId="0" applyFont="1" applyAlignment="1">
      <alignment vertical="top"/>
    </xf>
    <xf numFmtId="0" fontId="18" fillId="0" borderId="0" xfId="0" applyFont="1" applyBorder="1" applyAlignment="1">
      <alignment horizontal="left" vertical="top"/>
    </xf>
    <xf numFmtId="0" fontId="10" fillId="0" borderId="0" xfId="0" applyFont="1" applyAlignment="1">
      <alignment vertical="top"/>
    </xf>
    <xf numFmtId="0" fontId="9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horizontal="left" vertical="top"/>
    </xf>
    <xf numFmtId="0" fontId="5" fillId="4" borderId="6" xfId="7" applyFont="1" applyBorder="1" applyAlignment="1">
      <alignment vertical="top"/>
    </xf>
    <xf numFmtId="44" fontId="18" fillId="0" borderId="0" xfId="2" applyNumberFormat="1" applyFont="1"/>
    <xf numFmtId="44" fontId="21" fillId="0" borderId="0" xfId="0" applyNumberFormat="1" applyFont="1" applyAlignment="1">
      <alignment horizontal="center" vertical="top"/>
    </xf>
    <xf numFmtId="44" fontId="9" fillId="0" borderId="0" xfId="1" applyNumberFormat="1" applyFont="1" applyFill="1" applyBorder="1" applyAlignment="1">
      <alignment vertical="top"/>
    </xf>
    <xf numFmtId="44" fontId="9" fillId="0" borderId="0" xfId="0" applyNumberFormat="1" applyFont="1" applyFill="1" applyAlignment="1">
      <alignment vertical="top"/>
    </xf>
    <xf numFmtId="44" fontId="4" fillId="0" borderId="3" xfId="2" applyNumberFormat="1" applyFont="1" applyFill="1" applyBorder="1" applyAlignment="1">
      <alignment vertical="top"/>
    </xf>
    <xf numFmtId="44" fontId="9" fillId="0" borderId="0" xfId="2" applyNumberFormat="1" applyFont="1" applyFill="1" applyAlignment="1">
      <alignment vertical="top"/>
    </xf>
    <xf numFmtId="44" fontId="8" fillId="0" borderId="0" xfId="2" applyNumberFormat="1" applyFont="1" applyFill="1" applyBorder="1" applyAlignment="1">
      <alignment vertical="top"/>
    </xf>
    <xf numFmtId="44" fontId="3" fillId="0" borderId="2" xfId="2" applyNumberFormat="1" applyFont="1" applyFill="1" applyBorder="1" applyAlignment="1">
      <alignment horizontal="left" vertical="top"/>
    </xf>
    <xf numFmtId="44" fontId="9" fillId="0" borderId="0" xfId="2" applyNumberFormat="1" applyFont="1" applyFill="1" applyBorder="1" applyAlignment="1">
      <alignment vertical="top"/>
    </xf>
    <xf numFmtId="44" fontId="0" fillId="0" borderId="0" xfId="2" applyNumberFormat="1" applyFont="1" applyAlignment="1">
      <alignment vertical="top"/>
    </xf>
    <xf numFmtId="44" fontId="5" fillId="6" borderId="0" xfId="2" applyNumberFormat="1" applyFont="1" applyFill="1" applyBorder="1" applyAlignment="1">
      <alignment vertical="top"/>
    </xf>
    <xf numFmtId="44" fontId="9" fillId="0" borderId="0" xfId="2" applyNumberFormat="1" applyFont="1" applyBorder="1" applyAlignment="1">
      <alignment vertical="top"/>
    </xf>
    <xf numFmtId="44" fontId="0" fillId="0" borderId="0" xfId="2" applyNumberFormat="1" applyFont="1" applyFill="1" applyAlignment="1">
      <alignment vertical="top"/>
    </xf>
    <xf numFmtId="44" fontId="0" fillId="0" borderId="0" xfId="2" applyNumberFormat="1" applyFont="1"/>
    <xf numFmtId="44" fontId="4" fillId="0" borderId="0" xfId="2" applyNumberFormat="1" applyFont="1" applyFill="1" applyBorder="1" applyAlignment="1">
      <alignment vertical="top"/>
    </xf>
    <xf numFmtId="44" fontId="5" fillId="6" borderId="6" xfId="2" applyNumberFormat="1" applyFont="1" applyFill="1" applyBorder="1" applyAlignment="1">
      <alignment vertical="top"/>
    </xf>
    <xf numFmtId="44" fontId="9" fillId="0" borderId="0" xfId="0" applyNumberFormat="1" applyFont="1" applyFill="1"/>
    <xf numFmtId="44" fontId="8" fillId="0" borderId="0" xfId="1" applyNumberFormat="1" applyFont="1" applyFill="1" applyAlignment="1">
      <alignment horizontal="center"/>
    </xf>
    <xf numFmtId="44" fontId="8" fillId="0" borderId="0" xfId="1" applyNumberFormat="1" applyFont="1" applyFill="1"/>
    <xf numFmtId="44" fontId="4" fillId="0" borderId="3" xfId="2" applyNumberFormat="1" applyFont="1" applyFill="1" applyBorder="1"/>
    <xf numFmtId="44" fontId="8" fillId="0" borderId="0" xfId="2" applyNumberFormat="1" applyFont="1" applyFill="1"/>
    <xf numFmtId="44" fontId="8" fillId="0" borderId="0" xfId="2" applyNumberFormat="1" applyFont="1" applyFill="1" applyBorder="1"/>
    <xf numFmtId="44" fontId="3" fillId="0" borderId="1" xfId="2" applyNumberFormat="1" applyFont="1" applyFill="1" applyBorder="1"/>
    <xf numFmtId="44" fontId="9" fillId="0" borderId="0" xfId="2" applyNumberFormat="1" applyFont="1" applyFill="1" applyBorder="1"/>
    <xf numFmtId="44" fontId="9" fillId="0" borderId="0" xfId="2" applyNumberFormat="1" applyFont="1" applyFill="1"/>
    <xf numFmtId="44" fontId="0" fillId="0" borderId="0" xfId="2" applyNumberFormat="1" applyFont="1" applyFill="1"/>
    <xf numFmtId="44" fontId="10" fillId="0" borderId="0" xfId="2" applyNumberFormat="1" applyFont="1" applyFill="1"/>
    <xf numFmtId="44" fontId="11" fillId="0" borderId="0" xfId="2" applyNumberFormat="1" applyFont="1" applyFill="1"/>
    <xf numFmtId="44" fontId="8" fillId="0" borderId="0" xfId="2" applyNumberFormat="1" applyFont="1" applyFill="1" applyBorder="1" applyAlignment="1">
      <alignment horizontal="center"/>
    </xf>
    <xf numFmtId="44" fontId="3" fillId="0" borderId="1" xfId="1" applyNumberFormat="1" applyFont="1" applyFill="1" applyBorder="1"/>
    <xf numFmtId="44" fontId="9" fillId="0" borderId="0" xfId="1" applyNumberFormat="1" applyFont="1" applyFill="1" applyAlignment="1">
      <alignment vertical="top"/>
    </xf>
    <xf numFmtId="44" fontId="9" fillId="0" borderId="0" xfId="1" applyNumberFormat="1" applyFont="1" applyFill="1"/>
    <xf numFmtId="44" fontId="9" fillId="0" borderId="0" xfId="1" applyNumberFormat="1" applyFont="1" applyFill="1" applyAlignment="1">
      <alignment horizontal="center"/>
    </xf>
    <xf numFmtId="49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1" fillId="0" borderId="0" xfId="0" applyFont="1" applyAlignment="1">
      <alignment horizontal="center" vertical="top"/>
    </xf>
    <xf numFmtId="49" fontId="21" fillId="0" borderId="0" xfId="0" applyNumberFormat="1" applyFont="1" applyAlignment="1">
      <alignment horizontal="center" vertical="top"/>
    </xf>
  </cellXfs>
  <cellStyles count="77">
    <cellStyle name="40% - Énfasis5 2" xfId="8"/>
    <cellStyle name="40% - Énfasis5 3" xfId="9"/>
    <cellStyle name="Énfasis1" xfId="7" builtinId="29"/>
    <cellStyle name="Euro" xfId="10"/>
    <cellStyle name="Millares" xfId="1" builtinId="3"/>
    <cellStyle name="Millares 2" xfId="11"/>
    <cellStyle name="Millares 3" xfId="12"/>
    <cellStyle name="Millares 4" xfId="13"/>
    <cellStyle name="Millares 5" xfId="14"/>
    <cellStyle name="Millares 6" xfId="15"/>
    <cellStyle name="Moneda" xfId="2" builtinId="4"/>
    <cellStyle name="Moneda 10" xfId="16"/>
    <cellStyle name="Moneda 11" xfId="17"/>
    <cellStyle name="Moneda 12" xfId="18"/>
    <cellStyle name="Moneda 13" xfId="19"/>
    <cellStyle name="Moneda 14" xfId="20"/>
    <cellStyle name="Moneda 15" xfId="21"/>
    <cellStyle name="Moneda 16" xfId="22"/>
    <cellStyle name="Moneda 2" xfId="23"/>
    <cellStyle name="Moneda 2 2" xfId="24"/>
    <cellStyle name="Moneda 3" xfId="25"/>
    <cellStyle name="Moneda 4" xfId="26"/>
    <cellStyle name="Moneda 5" xfId="27"/>
    <cellStyle name="Moneda 6" xfId="28"/>
    <cellStyle name="Moneda 7" xfId="29"/>
    <cellStyle name="Moneda 7 2" xfId="30"/>
    <cellStyle name="Moneda 7 3" xfId="31"/>
    <cellStyle name="Moneda 7 4" xfId="32"/>
    <cellStyle name="Moneda 8" xfId="33"/>
    <cellStyle name="Moneda 9" xfId="34"/>
    <cellStyle name="Normal" xfId="0" builtinId="0"/>
    <cellStyle name="Normal 10" xfId="35"/>
    <cellStyle name="Normal 11" xfId="36"/>
    <cellStyle name="Normal 11 2" xfId="37"/>
    <cellStyle name="Normal 11 3" xfId="38"/>
    <cellStyle name="Normal 11 4" xfId="39"/>
    <cellStyle name="Normal 12" xfId="40"/>
    <cellStyle name="Normal 13" xfId="41"/>
    <cellStyle name="Normal 13 2" xfId="42"/>
    <cellStyle name="Normal 13 3" xfId="43"/>
    <cellStyle name="Normal 13 4" xfId="44"/>
    <cellStyle name="Normal 13 5" xfId="45"/>
    <cellStyle name="Normal 14" xfId="46"/>
    <cellStyle name="Normal 15" xfId="47"/>
    <cellStyle name="Normal 16" xfId="48"/>
    <cellStyle name="Normal 17" xfId="49"/>
    <cellStyle name="Normal 18" xfId="50"/>
    <cellStyle name="Normal 19" xfId="51"/>
    <cellStyle name="Normal 2" xfId="52"/>
    <cellStyle name="Normal 2 2" xfId="53"/>
    <cellStyle name="Normal 2 3" xfId="54"/>
    <cellStyle name="Normal 2 3 2" xfId="55"/>
    <cellStyle name="Normal 2 4" xfId="56"/>
    <cellStyle name="Normal 20" xfId="57"/>
    <cellStyle name="Normal 21" xfId="58"/>
    <cellStyle name="Normal 21 2" xfId="59"/>
    <cellStyle name="Normal 22" xfId="60"/>
    <cellStyle name="Normal 23" xfId="61"/>
    <cellStyle name="Normal 24" xfId="62"/>
    <cellStyle name="Normal 25" xfId="63"/>
    <cellStyle name="Normal 26" xfId="64"/>
    <cellStyle name="Normal 3" xfId="65"/>
    <cellStyle name="Normal 4" xfId="66"/>
    <cellStyle name="Normal 5" xfId="67"/>
    <cellStyle name="Normal 6" xfId="68"/>
    <cellStyle name="Normal 7" xfId="69"/>
    <cellStyle name="Normal 8" xfId="70"/>
    <cellStyle name="Normal 9" xfId="71"/>
    <cellStyle name="Normal 9 2" xfId="72"/>
    <cellStyle name="Notas 2" xfId="73"/>
    <cellStyle name="Notas 3" xfId="74"/>
    <cellStyle name="Porcentaje" xfId="3" builtinId="5"/>
    <cellStyle name="Porcentaje 2" xfId="75"/>
    <cellStyle name="Porcentaje 3" xfId="76"/>
    <cellStyle name="Salida" xfId="6" builtinId="21"/>
    <cellStyle name="Título 2" xfId="4" builtinId="17"/>
    <cellStyle name="Título 3" xfId="5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2" name="Line 5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4" name="Line 5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5" name="Line 5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6" name="Line 5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7" name="Line 5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0" name="Line 5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1" name="Line 6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2" name="Line 6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4" name="Line 6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5" name="Line 6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6" name="Line 6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7" name="Line 6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0" name="Line 6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1" name="Line 7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2" name="Line 7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3" name="Line 7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4" name="Line 7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5" name="Line 7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6" name="Line 7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7" name="Line 7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0" name="Line 79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1" name="Line 8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2" name="Line 8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3" name="Line 8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4" name="Line 8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5" name="Line 8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6" name="Line 8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7" name="Line 8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0" name="Line 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1" name="Line 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2" name="Line 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3" name="Line 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4" name="Line 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5" name="Line 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6" name="Line 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7" name="Line 8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8" name="Line 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9" name="Line 1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0" name="Line 1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1" name="Line 1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2" name="Line 1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3" name="Line 1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4" name="Line 1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5" name="Line 1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6" name="Line 1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7" name="Line 1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8" name="Line 1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9" name="Line 2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0" name="Line 2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1" name="Line 2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2" name="Line 2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3" name="Line 2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4" name="Line 2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5" name="Line 2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6" name="Line 2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7" name="Line 2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8" name="Line 2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9" name="Line 3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0" name="Line 3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1" name="Line 3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2" name="Line 3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3" name="Line 3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4" name="Line 35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5" name="Line 3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6" name="Line 3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7" name="Line 3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8" name="Line 3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9" name="Line 4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0" name="Line 4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1" name="Line 42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2" name="Line 4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3" name="Line 4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4" name="Line 4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5" name="Line 4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6" name="Line 4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7" name="Line 4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8" name="Line 4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9" name="Line 5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0" name="Line 5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1" name="Line 5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2" name="Line 5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3" name="Line 5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4" name="Line 5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5" name="Line 5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6" name="Line 5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7" name="Line 5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8" name="Line 5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9" name="Line 6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0" name="Line 6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1" name="Line 6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2" name="Line 6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3" name="Line 6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4" name="Line 6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5" name="Line 6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6" name="Line 6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7" name="Line 6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8" name="Line 6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9" name="Line 7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0" name="Line 7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1" name="Line 7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2" name="Line 7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3" name="Line 7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4" name="Line 7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5" name="Line 7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6" name="Line 7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7" name="Line 78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8" name="Line 79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9" name="Line 8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0" name="Line 8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1" name="Line 8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2" name="Line 8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3" name="Line 8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4" name="Line 8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5" name="Line 8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6" name="Line 8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7" name="Line 8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FINACIEROS%202015/noviembre%20E.F/ESTADOS%20FINANCIEROS%20NOV20152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E.R MENSUAL VRS PRESUPUESTO"/>
      <sheetName val="E.R. MENSUAL (2)"/>
      <sheetName val="Inv Corto Plazo"/>
      <sheetName val="rendimientos"/>
      <sheetName val="GASTOS ANTI"/>
      <sheetName val="CUENTAS POR COBRAR"/>
      <sheetName val="Inv. largo plazo 2015 OK"/>
      <sheetName val="Cuentas por pagar"/>
      <sheetName val="Hoja2"/>
      <sheetName val="INGRESOS DIV. 512"/>
      <sheetName val="INGRESOS FINANCIEROS 52"/>
      <sheetName val="GASTOS 2015"/>
      <sheetName val="AJUSTE DEPRE"/>
      <sheetName val="Compras AF 2010 - 2014 (2)"/>
      <sheetName val="FIIACOBO"/>
      <sheetName val="SV2020 SEPT-15"/>
      <sheetName val="SV2025 junio15"/>
      <sheetName val="Septiembre 2015"/>
      <sheetName val="Datos CEDEVAL"/>
      <sheetName val="Cruce x Cuenta"/>
      <sheetName val="Compras AF 2010 - 2014"/>
      <sheetName val="Tabla"/>
      <sheetName val="Hoja4"/>
      <sheetName val="Hoja1"/>
    </sheetNames>
    <sheetDataSet>
      <sheetData sheetId="0"/>
      <sheetData sheetId="1">
        <row r="55">
          <cell r="E55">
            <v>58189.079999999958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70C0"/>
  </sheetPr>
  <dimension ref="A1:H72"/>
  <sheetViews>
    <sheetView topLeftCell="A40" zoomScale="130" zoomScaleNormal="130" workbookViewId="0">
      <selection activeCell="B55" sqref="B55"/>
    </sheetView>
  </sheetViews>
  <sheetFormatPr baseColWidth="10" defaultRowHeight="12.75" customHeight="1" x14ac:dyDescent="0.25"/>
  <cols>
    <col min="1" max="1" width="70.7109375" style="1" customWidth="1"/>
    <col min="2" max="2" width="30.7109375" style="98" customWidth="1"/>
    <col min="3" max="3" width="14.42578125" style="1" hidden="1" customWidth="1"/>
    <col min="4" max="4" width="9" style="40" hidden="1" customWidth="1"/>
    <col min="5" max="5" width="16.140625" style="12" hidden="1" customWidth="1"/>
    <col min="6" max="6" width="16.42578125" style="12" hidden="1" customWidth="1"/>
    <col min="7" max="7" width="12.5703125" style="1" bestFit="1" customWidth="1"/>
    <col min="8" max="16384" width="11.42578125" style="1"/>
  </cols>
  <sheetData>
    <row r="1" spans="1:8" ht="12.75" customHeight="1" x14ac:dyDescent="0.25">
      <c r="A1" s="101" t="s">
        <v>67</v>
      </c>
      <c r="B1" s="101"/>
      <c r="C1" s="101"/>
      <c r="D1" s="101"/>
      <c r="E1" s="101"/>
      <c r="F1" s="101"/>
    </row>
    <row r="2" spans="1:8" s="2" customFormat="1" ht="12.75" customHeight="1" x14ac:dyDescent="0.25">
      <c r="A2" s="101" t="s">
        <v>68</v>
      </c>
      <c r="B2" s="101"/>
      <c r="C2" s="101"/>
      <c r="D2" s="101"/>
      <c r="E2" s="101"/>
      <c r="F2" s="101"/>
    </row>
    <row r="3" spans="1:8" s="2" customFormat="1" ht="12.75" customHeight="1" x14ac:dyDescent="0.25">
      <c r="A3" s="101" t="s">
        <v>69</v>
      </c>
      <c r="B3" s="101"/>
      <c r="C3" s="101"/>
      <c r="D3" s="101"/>
      <c r="E3" s="101"/>
      <c r="F3" s="101"/>
    </row>
    <row r="4" spans="1:8" s="2" customFormat="1" ht="12.75" customHeight="1" x14ac:dyDescent="0.25">
      <c r="A4" s="100" t="s">
        <v>74</v>
      </c>
      <c r="B4" s="100"/>
      <c r="C4" s="100"/>
      <c r="D4" s="100"/>
      <c r="E4" s="100"/>
      <c r="F4" s="100"/>
    </row>
    <row r="5" spans="1:8" s="2" customFormat="1" ht="12.75" customHeight="1" x14ac:dyDescent="0.25">
      <c r="A5" s="100" t="s">
        <v>70</v>
      </c>
      <c r="B5" s="100"/>
      <c r="C5" s="100"/>
      <c r="D5" s="100"/>
      <c r="E5" s="100"/>
      <c r="F5" s="100"/>
    </row>
    <row r="6" spans="1:8" s="2" customFormat="1" ht="12.75" customHeight="1" x14ac:dyDescent="0.25">
      <c r="A6" s="102"/>
      <c r="B6" s="102"/>
      <c r="C6" s="3"/>
      <c r="D6" s="3"/>
      <c r="E6" s="3"/>
      <c r="F6" s="3"/>
    </row>
    <row r="7" spans="1:8" s="2" customFormat="1" ht="12.75" customHeight="1" x14ac:dyDescent="0.25">
      <c r="A7" s="4" t="s">
        <v>0</v>
      </c>
      <c r="B7" s="84" t="s">
        <v>1</v>
      </c>
      <c r="C7" s="5"/>
      <c r="D7" s="6"/>
      <c r="E7" s="7" t="s">
        <v>1</v>
      </c>
      <c r="F7" s="7" t="s">
        <v>1</v>
      </c>
    </row>
    <row r="8" spans="1:8" s="2" customFormat="1" ht="12.75" customHeight="1" x14ac:dyDescent="0.25">
      <c r="A8" s="8" t="s">
        <v>2</v>
      </c>
      <c r="B8" s="85"/>
      <c r="C8" s="5"/>
      <c r="D8" s="6"/>
      <c r="E8" s="10"/>
      <c r="F8" s="10"/>
    </row>
    <row r="9" spans="1:8" s="2" customFormat="1" ht="12.75" customHeight="1" x14ac:dyDescent="0.25">
      <c r="A9" s="1" t="s">
        <v>3</v>
      </c>
      <c r="B9" s="32">
        <v>0.34</v>
      </c>
      <c r="C9" s="11">
        <v>294.51</v>
      </c>
      <c r="D9" s="6" t="e">
        <f>$C9/#REF!</f>
        <v>#REF!</v>
      </c>
      <c r="E9" s="12"/>
      <c r="F9" s="12"/>
    </row>
    <row r="10" spans="1:8" s="2" customFormat="1" ht="12.75" customHeight="1" x14ac:dyDescent="0.25">
      <c r="A10" s="1" t="s">
        <v>4</v>
      </c>
      <c r="B10" s="32">
        <v>106.15</v>
      </c>
      <c r="C10" s="11">
        <v>29101.21</v>
      </c>
      <c r="D10" s="6" t="e">
        <f>$C10/#REF!</f>
        <v>#REF!</v>
      </c>
      <c r="E10" s="12"/>
      <c r="F10" s="12"/>
    </row>
    <row r="11" spans="1:8" s="2" customFormat="1" ht="12.75" customHeight="1" x14ac:dyDescent="0.25">
      <c r="A11" s="1" t="s">
        <v>5</v>
      </c>
      <c r="B11" s="32">
        <v>3</v>
      </c>
      <c r="C11" s="11">
        <v>2800</v>
      </c>
      <c r="D11" s="6" t="e">
        <f>$C11/#REF!</f>
        <v>#REF!</v>
      </c>
      <c r="E11" s="12"/>
      <c r="F11" s="12"/>
    </row>
    <row r="12" spans="1:8" s="2" customFormat="1" ht="12.75" customHeight="1" x14ac:dyDescent="0.25">
      <c r="A12" s="1" t="s">
        <v>6</v>
      </c>
      <c r="B12" s="32">
        <v>885.08</v>
      </c>
      <c r="C12" s="11">
        <v>178403.27</v>
      </c>
      <c r="D12" s="6" t="e">
        <f>$C12/#REF!</f>
        <v>#REF!</v>
      </c>
      <c r="E12" s="14"/>
      <c r="F12" s="12"/>
    </row>
    <row r="13" spans="1:8" s="2" customFormat="1" ht="12.75" customHeight="1" x14ac:dyDescent="0.25">
      <c r="A13" s="1" t="s">
        <v>7</v>
      </c>
      <c r="B13" s="32">
        <v>9.3699999999999992</v>
      </c>
      <c r="C13" s="11">
        <v>650099.69999999995</v>
      </c>
      <c r="D13" s="6" t="e">
        <f>$C13/#REF!</f>
        <v>#REF!</v>
      </c>
      <c r="E13" s="14"/>
      <c r="F13" s="12"/>
    </row>
    <row r="14" spans="1:8" s="2" customFormat="1" ht="12.75" customHeight="1" x14ac:dyDescent="0.25">
      <c r="A14" s="15" t="s">
        <v>8</v>
      </c>
      <c r="B14" s="32">
        <v>0.31</v>
      </c>
      <c r="C14" s="16">
        <v>19.79</v>
      </c>
      <c r="D14" s="6"/>
      <c r="E14" s="14"/>
      <c r="F14" s="12"/>
    </row>
    <row r="15" spans="1:8" s="2" customFormat="1" ht="12.75" customHeight="1" x14ac:dyDescent="0.25">
      <c r="A15" s="1" t="s">
        <v>9</v>
      </c>
      <c r="B15" s="32">
        <v>7.14</v>
      </c>
      <c r="C15" s="11">
        <v>20210.5</v>
      </c>
      <c r="D15" s="6" t="e">
        <f>$C15/#REF!</f>
        <v>#REF!</v>
      </c>
      <c r="E15" s="14"/>
      <c r="F15" s="12"/>
      <c r="H15" s="49"/>
    </row>
    <row r="16" spans="1:8" s="2" customFormat="1" ht="12.75" customHeight="1" x14ac:dyDescent="0.25">
      <c r="A16" s="1" t="s">
        <v>10</v>
      </c>
      <c r="B16" s="32">
        <v>26.7</v>
      </c>
      <c r="C16" s="11">
        <v>6028.69</v>
      </c>
      <c r="D16" s="6" t="e">
        <f>$C16/#REF!</f>
        <v>#REF!</v>
      </c>
      <c r="E16" s="12"/>
      <c r="F16" s="12"/>
    </row>
    <row r="17" spans="1:8" s="2" customFormat="1" ht="12.75" customHeight="1" x14ac:dyDescent="0.25">
      <c r="A17" s="1" t="s">
        <v>11</v>
      </c>
      <c r="B17" s="32">
        <v>0</v>
      </c>
      <c r="C17" s="11">
        <v>19879.39</v>
      </c>
      <c r="D17" s="6" t="e">
        <f>$C17/#REF!</f>
        <v>#REF!</v>
      </c>
      <c r="E17" s="14"/>
      <c r="F17" s="17"/>
    </row>
    <row r="18" spans="1:8" s="2" customFormat="1" ht="12.75" customHeight="1" x14ac:dyDescent="0.25">
      <c r="A18" s="1"/>
      <c r="B18" s="86">
        <f>SUM(B9:B17)</f>
        <v>1038.0899999999999</v>
      </c>
      <c r="C18" s="18" t="e">
        <f>+B18-#REF!</f>
        <v>#REF!</v>
      </c>
      <c r="D18" s="19" t="e">
        <f>B18/#REF!</f>
        <v>#REF!</v>
      </c>
      <c r="E18" s="20">
        <f>SUM(E9:E17)</f>
        <v>0</v>
      </c>
      <c r="F18" s="20">
        <f>SUM(F9:F17)</f>
        <v>0</v>
      </c>
    </row>
    <row r="19" spans="1:8" s="2" customFormat="1" ht="12.75" customHeight="1" x14ac:dyDescent="0.25">
      <c r="A19" s="21" t="s">
        <v>12</v>
      </c>
      <c r="B19" s="87"/>
      <c r="C19" s="23"/>
      <c r="D19" s="6"/>
      <c r="E19" s="10"/>
      <c r="F19" s="10"/>
      <c r="G19" s="13"/>
    </row>
    <row r="20" spans="1:8" s="2" customFormat="1" ht="12.75" customHeight="1" x14ac:dyDescent="0.25">
      <c r="A20" s="1" t="s">
        <v>13</v>
      </c>
      <c r="B20" s="32">
        <v>114.11</v>
      </c>
      <c r="C20" s="11">
        <v>116769.21</v>
      </c>
      <c r="D20" s="6" t="e">
        <f>$C20/#REF!</f>
        <v>#REF!</v>
      </c>
      <c r="E20" s="12"/>
      <c r="F20" s="24"/>
    </row>
    <row r="21" spans="1:8" s="2" customFormat="1" ht="12.75" customHeight="1" x14ac:dyDescent="0.25">
      <c r="A21" s="1" t="s">
        <v>14</v>
      </c>
      <c r="B21" s="32">
        <v>40.44</v>
      </c>
      <c r="C21" s="11">
        <v>17827.400000000001</v>
      </c>
      <c r="D21" s="6" t="e">
        <f>$C21/#REF!</f>
        <v>#REF!</v>
      </c>
      <c r="E21" s="14"/>
      <c r="F21" s="24"/>
      <c r="G21" s="13"/>
    </row>
    <row r="22" spans="1:8" s="2" customFormat="1" ht="12.75" customHeight="1" x14ac:dyDescent="0.25">
      <c r="A22" s="1" t="s">
        <v>15</v>
      </c>
      <c r="B22" s="32">
        <v>16.55</v>
      </c>
      <c r="C22" s="11">
        <v>44117.64</v>
      </c>
      <c r="D22" s="6" t="e">
        <f>$C22/#REF!</f>
        <v>#REF!</v>
      </c>
      <c r="E22" s="14"/>
      <c r="F22" s="24"/>
    </row>
    <row r="23" spans="1:8" s="2" customFormat="1" ht="12.75" customHeight="1" x14ac:dyDescent="0.25">
      <c r="A23" s="1" t="s">
        <v>16</v>
      </c>
      <c r="B23" s="32">
        <v>1485.54</v>
      </c>
      <c r="C23" s="11">
        <v>1370187.15</v>
      </c>
      <c r="D23" s="6" t="e">
        <f>$C23/#REF!</f>
        <v>#REF!</v>
      </c>
      <c r="E23" s="14"/>
      <c r="F23" s="25"/>
    </row>
    <row r="24" spans="1:8" s="2" customFormat="1" ht="12.75" customHeight="1" x14ac:dyDescent="0.25">
      <c r="A24" s="1" t="s">
        <v>17</v>
      </c>
      <c r="B24" s="32">
        <v>0.23</v>
      </c>
      <c r="C24" s="11">
        <v>607.38</v>
      </c>
      <c r="D24" s="6" t="e">
        <f>$C24/#REF!</f>
        <v>#REF!</v>
      </c>
      <c r="E24" s="5"/>
      <c r="F24" s="25"/>
    </row>
    <row r="25" spans="1:8" s="2" customFormat="1" ht="12.75" customHeight="1" x14ac:dyDescent="0.25">
      <c r="A25" s="1"/>
      <c r="B25" s="86">
        <f>SUM(B20:B24)</f>
        <v>1656.87</v>
      </c>
      <c r="C25" s="18" t="e">
        <f>+B25-#REF!</f>
        <v>#REF!</v>
      </c>
      <c r="D25" s="19" t="e">
        <f>$C25/#REF!</f>
        <v>#REF!</v>
      </c>
      <c r="E25" s="20">
        <f>SUM(E20:E24)</f>
        <v>0</v>
      </c>
      <c r="F25" s="20">
        <f>SUM(F20:F24)</f>
        <v>0</v>
      </c>
    </row>
    <row r="26" spans="1:8" s="2" customFormat="1" ht="12.75" customHeight="1" x14ac:dyDescent="0.25">
      <c r="A26" s="1"/>
      <c r="B26" s="88"/>
      <c r="C26" s="23"/>
      <c r="D26" s="6"/>
      <c r="E26" s="27"/>
      <c r="F26" s="27"/>
    </row>
    <row r="27" spans="1:8" s="2" customFormat="1" ht="12.75" customHeight="1" thickBot="1" x14ac:dyDescent="0.3">
      <c r="A27" s="28" t="s">
        <v>18</v>
      </c>
      <c r="B27" s="89">
        <f>+B25+B18</f>
        <v>2694.96</v>
      </c>
      <c r="C27" s="29" t="e">
        <f>+B27-#REF!</f>
        <v>#REF!</v>
      </c>
      <c r="D27" s="30" t="e">
        <f>B27/#REF!</f>
        <v>#REF!</v>
      </c>
      <c r="E27" s="31">
        <f>+E25+E18</f>
        <v>0</v>
      </c>
      <c r="F27" s="31">
        <f>+F25+F18</f>
        <v>0</v>
      </c>
      <c r="H27" s="2">
        <v>2694.96</v>
      </c>
    </row>
    <row r="28" spans="1:8" s="2" customFormat="1" ht="12.75" customHeight="1" thickTop="1" x14ac:dyDescent="0.25">
      <c r="A28" s="21" t="s">
        <v>19</v>
      </c>
      <c r="B28" s="90"/>
      <c r="C28" s="23"/>
      <c r="D28" s="6"/>
      <c r="E28" s="12"/>
      <c r="F28" s="12"/>
      <c r="G28" s="32"/>
    </row>
    <row r="29" spans="1:8" s="2" customFormat="1" ht="12.75" customHeight="1" x14ac:dyDescent="0.25">
      <c r="A29" s="21" t="s">
        <v>2</v>
      </c>
      <c r="B29" s="88"/>
      <c r="C29" s="23"/>
      <c r="D29" s="6"/>
      <c r="E29" s="27"/>
      <c r="F29" s="27"/>
    </row>
    <row r="30" spans="1:8" s="2" customFormat="1" ht="12.75" customHeight="1" x14ac:dyDescent="0.25">
      <c r="A30" s="1" t="s">
        <v>73</v>
      </c>
      <c r="B30" s="32">
        <v>16.14</v>
      </c>
      <c r="C30" s="23"/>
      <c r="D30" s="6"/>
      <c r="E30" s="27"/>
      <c r="F30" s="27"/>
    </row>
    <row r="31" spans="1:8" s="2" customFormat="1" ht="12.75" customHeight="1" x14ac:dyDescent="0.25">
      <c r="A31" s="1" t="s">
        <v>20</v>
      </c>
      <c r="B31" s="32">
        <v>87.4</v>
      </c>
      <c r="C31" s="11">
        <v>126656.17</v>
      </c>
      <c r="D31" s="6" t="e">
        <f>$C31/#REF!</f>
        <v>#REF!</v>
      </c>
      <c r="E31" s="5"/>
      <c r="F31" s="25"/>
    </row>
    <row r="32" spans="1:8" s="2" customFormat="1" ht="12.75" customHeight="1" x14ac:dyDescent="0.25">
      <c r="A32" s="1" t="s">
        <v>21</v>
      </c>
      <c r="B32" s="32">
        <v>61.4</v>
      </c>
      <c r="C32" s="11">
        <v>13706.64</v>
      </c>
      <c r="D32" s="6" t="e">
        <f>$C32/#REF!</f>
        <v>#REF!</v>
      </c>
      <c r="E32" s="5"/>
      <c r="F32" s="25"/>
    </row>
    <row r="33" spans="1:6" s="2" customFormat="1" ht="12.75" customHeight="1" x14ac:dyDescent="0.25">
      <c r="A33" s="1"/>
      <c r="B33" s="86">
        <f>SUM(B30:B32)</f>
        <v>164.94</v>
      </c>
      <c r="C33" s="18" t="e">
        <f>+B33-#REF!</f>
        <v>#REF!</v>
      </c>
      <c r="D33" s="19" t="e">
        <f>$C33/#REF!</f>
        <v>#REF!</v>
      </c>
      <c r="E33" s="20">
        <f>SUM(E31:E32)</f>
        <v>0</v>
      </c>
      <c r="F33" s="20">
        <f>SUM(F31:F32)</f>
        <v>0</v>
      </c>
    </row>
    <row r="34" spans="1:6" s="2" customFormat="1" ht="12.75" customHeight="1" x14ac:dyDescent="0.25">
      <c r="A34" s="21" t="s">
        <v>22</v>
      </c>
      <c r="B34" s="87"/>
      <c r="C34" s="23"/>
      <c r="D34" s="6"/>
      <c r="E34" s="10"/>
      <c r="F34" s="10"/>
    </row>
    <row r="35" spans="1:6" s="2" customFormat="1" ht="12.75" customHeight="1" x14ac:dyDescent="0.25">
      <c r="A35" s="1" t="s">
        <v>23</v>
      </c>
      <c r="B35" s="80">
        <v>0.92</v>
      </c>
      <c r="C35" s="23" t="e">
        <f>+B35-#REF!</f>
        <v>#REF!</v>
      </c>
      <c r="D35" s="6" t="e">
        <f>$C35/#REF!</f>
        <v>#REF!</v>
      </c>
      <c r="E35" s="5"/>
      <c r="F35" s="5"/>
    </row>
    <row r="36" spans="1:6" s="2" customFormat="1" ht="12.75" customHeight="1" x14ac:dyDescent="0.25">
      <c r="A36" s="1"/>
      <c r="B36" s="88"/>
      <c r="C36" s="23"/>
      <c r="D36" s="6"/>
      <c r="E36" s="27"/>
      <c r="F36" s="27"/>
    </row>
    <row r="37" spans="1:6" s="2" customFormat="1" ht="12.75" customHeight="1" x14ac:dyDescent="0.25">
      <c r="A37" s="3" t="s">
        <v>24</v>
      </c>
      <c r="B37" s="86">
        <f>+B33+B35</f>
        <v>165.85999999999999</v>
      </c>
      <c r="C37" s="18" t="e">
        <f>+B37-#REF!</f>
        <v>#REF!</v>
      </c>
      <c r="D37" s="19" t="e">
        <f>$C37/#REF!</f>
        <v>#REF!</v>
      </c>
      <c r="E37" s="20">
        <f>+E33+E35</f>
        <v>0</v>
      </c>
      <c r="F37" s="20">
        <f>+F36+F33+F35</f>
        <v>0</v>
      </c>
    </row>
    <row r="38" spans="1:6" s="2" customFormat="1" ht="12.75" customHeight="1" x14ac:dyDescent="0.25">
      <c r="B38" s="91"/>
      <c r="C38" s="23"/>
      <c r="D38" s="6"/>
      <c r="E38" s="12"/>
      <c r="F38" s="12" t="s">
        <v>1</v>
      </c>
    </row>
    <row r="39" spans="1:6" s="2" customFormat="1" ht="12.75" customHeight="1" x14ac:dyDescent="0.25">
      <c r="A39" s="21" t="s">
        <v>25</v>
      </c>
      <c r="B39" s="91" t="s">
        <v>1</v>
      </c>
      <c r="C39" s="23"/>
      <c r="D39" s="6"/>
      <c r="E39" s="12" t="s">
        <v>1</v>
      </c>
      <c r="F39" s="12" t="s">
        <v>1</v>
      </c>
    </row>
    <row r="40" spans="1:6" s="2" customFormat="1" ht="12.75" customHeight="1" x14ac:dyDescent="0.25">
      <c r="A40" s="21" t="s">
        <v>26</v>
      </c>
      <c r="B40" s="91"/>
      <c r="C40" s="23"/>
      <c r="D40" s="6"/>
      <c r="E40" s="5"/>
      <c r="F40" s="5"/>
    </row>
    <row r="41" spans="1:6" s="2" customFormat="1" ht="12.75" customHeight="1" x14ac:dyDescent="0.25">
      <c r="A41" s="1" t="s">
        <v>27</v>
      </c>
      <c r="B41" s="92">
        <v>702</v>
      </c>
      <c r="C41" s="23" t="e">
        <f>+B41-#REF!</f>
        <v>#REF!</v>
      </c>
      <c r="D41" s="6" t="e">
        <f>$C41/#REF!</f>
        <v>#REF!</v>
      </c>
      <c r="E41" s="5"/>
      <c r="F41" s="5"/>
    </row>
    <row r="42" spans="1:6" s="2" customFormat="1" ht="12.75" customHeight="1" x14ac:dyDescent="0.25">
      <c r="A42" s="1" t="s">
        <v>28</v>
      </c>
      <c r="B42" s="92">
        <v>1458</v>
      </c>
      <c r="C42" s="23" t="e">
        <f>+B42-#REF!</f>
        <v>#REF!</v>
      </c>
      <c r="D42" s="6" t="e">
        <f>$C42/#REF!</f>
        <v>#REF!</v>
      </c>
      <c r="E42" s="17"/>
      <c r="F42" s="17"/>
    </row>
    <row r="43" spans="1:6" s="2" customFormat="1" ht="12.75" customHeight="1" x14ac:dyDescent="0.25">
      <c r="A43" s="1"/>
      <c r="B43" s="86">
        <f>SUM(B41:B42)</f>
        <v>2160</v>
      </c>
      <c r="C43" s="18" t="e">
        <f>+B43-#REF!</f>
        <v>#REF!</v>
      </c>
      <c r="D43" s="19" t="e">
        <f>$C43/#REF!</f>
        <v>#REF!</v>
      </c>
      <c r="E43" s="20">
        <f>SUM(E41:E42)</f>
        <v>0</v>
      </c>
      <c r="F43" s="20">
        <f>SUM(F41:F42)</f>
        <v>0</v>
      </c>
    </row>
    <row r="44" spans="1:6" s="2" customFormat="1" ht="12.75" customHeight="1" x14ac:dyDescent="0.25">
      <c r="A44" s="21" t="s">
        <v>29</v>
      </c>
      <c r="B44" s="93"/>
      <c r="C44" s="23"/>
      <c r="D44" s="6"/>
      <c r="E44" s="33"/>
      <c r="F44" s="33"/>
    </row>
    <row r="45" spans="1:6" s="2" customFormat="1" ht="12.75" customHeight="1" x14ac:dyDescent="0.25">
      <c r="A45" s="1" t="s">
        <v>30</v>
      </c>
      <c r="B45" s="94">
        <v>232.49</v>
      </c>
      <c r="C45" s="48"/>
      <c r="D45" s="6" t="e">
        <f>$C45/#REF!</f>
        <v>#REF!</v>
      </c>
      <c r="E45" s="12"/>
      <c r="F45" s="12"/>
    </row>
    <row r="46" spans="1:6" s="2" customFormat="1" ht="12.75" customHeight="1" x14ac:dyDescent="0.25">
      <c r="A46" s="1"/>
      <c r="B46" s="86">
        <f>SUM(B45)</f>
        <v>232.49</v>
      </c>
      <c r="C46" s="18" t="e">
        <f>+B46-#REF!</f>
        <v>#REF!</v>
      </c>
      <c r="D46" s="19" t="e">
        <f>$C46/#REF!</f>
        <v>#REF!</v>
      </c>
      <c r="E46" s="20">
        <f>SUM(E45)</f>
        <v>0</v>
      </c>
      <c r="F46" s="20">
        <f>SUM(F45)</f>
        <v>0</v>
      </c>
    </row>
    <row r="47" spans="1:6" s="2" customFormat="1" ht="12.75" customHeight="1" x14ac:dyDescent="0.25">
      <c r="A47" s="1"/>
      <c r="B47" s="88"/>
      <c r="C47" s="34"/>
      <c r="D47" s="35"/>
      <c r="E47" s="27"/>
      <c r="F47" s="27"/>
    </row>
    <row r="48" spans="1:6" s="2" customFormat="1" ht="12.75" customHeight="1" x14ac:dyDescent="0.25">
      <c r="A48" s="36" t="s">
        <v>31</v>
      </c>
      <c r="B48" s="32">
        <v>-59.99</v>
      </c>
      <c r="C48" s="11">
        <v>-97030.3</v>
      </c>
      <c r="D48" s="6" t="e">
        <f>$C48/#REF!</f>
        <v>#REF!</v>
      </c>
      <c r="E48" s="37"/>
      <c r="F48" s="27"/>
    </row>
    <row r="49" spans="1:7" s="2" customFormat="1" ht="12.75" customHeight="1" x14ac:dyDescent="0.25">
      <c r="A49" s="1"/>
      <c r="B49" s="88"/>
      <c r="C49" s="26"/>
      <c r="D49" s="35"/>
      <c r="E49" s="27"/>
      <c r="F49" s="27"/>
    </row>
    <row r="50" spans="1:7" s="2" customFormat="1" ht="12.75" customHeight="1" x14ac:dyDescent="0.25">
      <c r="A50" s="21" t="s">
        <v>32</v>
      </c>
      <c r="B50" s="87"/>
      <c r="C50" s="22"/>
      <c r="D50" s="6"/>
      <c r="E50" s="10"/>
      <c r="F50" s="10"/>
    </row>
    <row r="51" spans="1:7" s="2" customFormat="1" ht="12.75" customHeight="1" x14ac:dyDescent="0.25">
      <c r="A51" s="1" t="s">
        <v>33</v>
      </c>
      <c r="B51" s="80">
        <v>86.11</v>
      </c>
      <c r="C51" s="11">
        <f>19881.68+57541.87</f>
        <v>77423.55</v>
      </c>
      <c r="D51" s="6" t="e">
        <f>$C51/#REF!</f>
        <v>#REF!</v>
      </c>
      <c r="E51" s="5"/>
      <c r="F51" s="5"/>
    </row>
    <row r="52" spans="1:7" s="2" customFormat="1" ht="12.75" customHeight="1" x14ac:dyDescent="0.25">
      <c r="A52" s="1" t="s">
        <v>34</v>
      </c>
      <c r="B52" s="80">
        <v>110.49</v>
      </c>
      <c r="C52" s="11">
        <f>+'[1]E.R. ACUMULADO'!E55</f>
        <v>58189.079999999958</v>
      </c>
      <c r="D52" s="6" t="e">
        <f>$C52/#REF!</f>
        <v>#REF!</v>
      </c>
      <c r="E52" s="17"/>
      <c r="F52" s="17"/>
      <c r="G52" s="13"/>
    </row>
    <row r="53" spans="1:7" s="2" customFormat="1" ht="12.75" customHeight="1" x14ac:dyDescent="0.25">
      <c r="A53" s="1"/>
      <c r="B53" s="86">
        <f>SUM(B51:B52)</f>
        <v>196.6</v>
      </c>
      <c r="C53" s="18" t="e">
        <f>+B53-#REF!</f>
        <v>#REF!</v>
      </c>
      <c r="D53" s="19" t="e">
        <f>$C53/#REF!</f>
        <v>#REF!</v>
      </c>
      <c r="E53" s="20">
        <f>SUM(E51:E52)</f>
        <v>0</v>
      </c>
      <c r="F53" s="20">
        <f>SUM(F51:F52)</f>
        <v>0</v>
      </c>
    </row>
    <row r="54" spans="1:7" s="2" customFormat="1" ht="12.75" customHeight="1" x14ac:dyDescent="0.25">
      <c r="A54" s="1"/>
      <c r="B54" s="90"/>
      <c r="C54" s="23"/>
      <c r="D54" s="6"/>
      <c r="E54" s="5"/>
      <c r="F54" s="5"/>
    </row>
    <row r="55" spans="1:7" s="2" customFormat="1" ht="12.75" customHeight="1" x14ac:dyDescent="0.25">
      <c r="A55" s="3" t="s">
        <v>35</v>
      </c>
      <c r="B55" s="86">
        <f>+B53+B46+B43+B48</f>
        <v>2529.1000000000004</v>
      </c>
      <c r="C55" s="18" t="e">
        <f>+B55-#REF!</f>
        <v>#REF!</v>
      </c>
      <c r="D55" s="19" t="e">
        <f>$C55/#REF!</f>
        <v>#REF!</v>
      </c>
      <c r="E55" s="20">
        <f>+E53+E46+E43</f>
        <v>0</v>
      </c>
      <c r="F55" s="20">
        <f>+F53+F46+F43</f>
        <v>0</v>
      </c>
    </row>
    <row r="56" spans="1:7" s="2" customFormat="1" ht="12.75" customHeight="1" x14ac:dyDescent="0.25">
      <c r="A56" s="36"/>
      <c r="B56" s="95"/>
      <c r="C56" s="23"/>
      <c r="D56" s="6"/>
      <c r="E56" s="38"/>
      <c r="F56" s="38"/>
    </row>
    <row r="57" spans="1:7" s="2" customFormat="1" ht="12.75" customHeight="1" thickBot="1" x14ac:dyDescent="0.3">
      <c r="A57" s="39" t="s">
        <v>36</v>
      </c>
      <c r="B57" s="89">
        <f>+B55+B37</f>
        <v>2694.9600000000005</v>
      </c>
      <c r="C57" s="29" t="e">
        <f>+B57-#REF!</f>
        <v>#REF!</v>
      </c>
      <c r="D57" s="30" t="e">
        <f>$C57/#REF!</f>
        <v>#REF!</v>
      </c>
      <c r="E57" s="31">
        <f>+E55+E37+E48</f>
        <v>0</v>
      </c>
      <c r="F57" s="31">
        <f>+F55+F37</f>
        <v>0</v>
      </c>
    </row>
    <row r="58" spans="1:7" s="2" customFormat="1" ht="12.75" customHeight="1" thickTop="1" thickBot="1" x14ac:dyDescent="0.3">
      <c r="A58" s="1"/>
      <c r="B58" s="96"/>
      <c r="C58" s="23"/>
      <c r="D58" s="6"/>
      <c r="E58" s="12"/>
      <c r="F58" s="12"/>
    </row>
    <row r="59" spans="1:7" s="2" customFormat="1" ht="12.75" customHeight="1" thickTop="1" x14ac:dyDescent="0.25">
      <c r="A59" s="36"/>
      <c r="B59" s="85"/>
      <c r="D59" s="6"/>
      <c r="E59" s="10"/>
      <c r="F59" s="10"/>
    </row>
    <row r="60" spans="1:7" ht="12.75" customHeight="1" x14ac:dyDescent="0.25">
      <c r="A60" s="36" t="s">
        <v>1</v>
      </c>
      <c r="B60" s="97">
        <f>B27-B57</f>
        <v>0</v>
      </c>
      <c r="E60" s="41"/>
      <c r="F60" s="10"/>
    </row>
    <row r="61" spans="1:7" ht="12.75" customHeight="1" x14ac:dyDescent="0.25">
      <c r="A61" s="42"/>
      <c r="E61" s="9"/>
      <c r="F61" s="10"/>
    </row>
    <row r="62" spans="1:7" ht="12.75" customHeight="1" x14ac:dyDescent="0.25">
      <c r="A62" s="36"/>
      <c r="B62" s="85"/>
      <c r="E62" s="10"/>
      <c r="F62" s="10"/>
    </row>
    <row r="63" spans="1:7" ht="12.75" customHeight="1" x14ac:dyDescent="0.25">
      <c r="A63" s="36"/>
      <c r="B63" s="85"/>
      <c r="E63" s="10"/>
      <c r="F63" s="10"/>
    </row>
    <row r="64" spans="1:7" ht="12.75" customHeight="1" x14ac:dyDescent="0.25">
      <c r="A64" s="36"/>
      <c r="B64" s="85"/>
      <c r="E64" s="10"/>
      <c r="F64" s="10"/>
    </row>
    <row r="65" spans="1:6" ht="12.75" customHeight="1" x14ac:dyDescent="0.25">
      <c r="A65" s="3"/>
      <c r="B65" s="84"/>
      <c r="E65" s="7"/>
      <c r="F65" s="7"/>
    </row>
    <row r="66" spans="1:6" ht="12.75" customHeight="1" x14ac:dyDescent="0.25">
      <c r="A66" s="43"/>
      <c r="B66" s="99"/>
      <c r="E66" s="44"/>
      <c r="F66" s="44"/>
    </row>
    <row r="71" spans="1:6" ht="12.75" customHeight="1" x14ac:dyDescent="0.25">
      <c r="A71" s="3"/>
      <c r="B71" s="84"/>
      <c r="E71" s="7"/>
      <c r="F71" s="7"/>
    </row>
    <row r="72" spans="1:6" ht="12.75" customHeight="1" x14ac:dyDescent="0.25">
      <c r="A72" s="43"/>
      <c r="B72" s="99"/>
      <c r="E72" s="44"/>
      <c r="F72" s="44"/>
    </row>
  </sheetData>
  <mergeCells count="6">
    <mergeCell ref="A5:F5"/>
    <mergeCell ref="A1:F1"/>
    <mergeCell ref="A2:F2"/>
    <mergeCell ref="A3:F3"/>
    <mergeCell ref="A6:B6"/>
    <mergeCell ref="A4:F4"/>
  </mergeCell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70C0"/>
  </sheetPr>
  <dimension ref="A1:C58"/>
  <sheetViews>
    <sheetView tabSelected="1" topLeftCell="A37" zoomScale="110" zoomScaleNormal="110" workbookViewId="0">
      <selection activeCell="B57" sqref="B57"/>
    </sheetView>
  </sheetViews>
  <sheetFormatPr baseColWidth="10" defaultRowHeight="15.75" customHeight="1" x14ac:dyDescent="0.25"/>
  <cols>
    <col min="1" max="1" width="70.7109375" style="45" customWidth="1"/>
    <col min="2" max="2" width="30.7109375" style="83" customWidth="1"/>
    <col min="3" max="16384" width="11.42578125" style="45"/>
  </cols>
  <sheetData>
    <row r="1" spans="1:2" ht="15.75" customHeight="1" x14ac:dyDescent="0.25">
      <c r="A1" s="103" t="s">
        <v>67</v>
      </c>
      <c r="B1" s="103"/>
    </row>
    <row r="2" spans="1:2" ht="15.75" customHeight="1" x14ac:dyDescent="0.25">
      <c r="A2" s="103" t="s">
        <v>68</v>
      </c>
      <c r="B2" s="103"/>
    </row>
    <row r="3" spans="1:2" ht="15.75" customHeight="1" x14ac:dyDescent="0.25">
      <c r="A3" s="103" t="s">
        <v>69</v>
      </c>
      <c r="B3" s="103"/>
    </row>
    <row r="4" spans="1:2" ht="15.75" customHeight="1" x14ac:dyDescent="0.25">
      <c r="A4" s="104" t="s">
        <v>75</v>
      </c>
      <c r="B4" s="104"/>
    </row>
    <row r="5" spans="1:2" ht="15.75" customHeight="1" x14ac:dyDescent="0.25">
      <c r="A5" s="104" t="s">
        <v>71</v>
      </c>
      <c r="B5" s="104"/>
    </row>
    <row r="6" spans="1:2" ht="15.75" customHeight="1" x14ac:dyDescent="0.25">
      <c r="A6" s="50"/>
      <c r="B6" s="68"/>
    </row>
    <row r="7" spans="1:2" ht="15.75" customHeight="1" x14ac:dyDescent="0.25">
      <c r="A7" s="51"/>
      <c r="B7" s="69"/>
    </row>
    <row r="8" spans="1:2" ht="15.75" customHeight="1" x14ac:dyDescent="0.25">
      <c r="A8" s="52" t="s">
        <v>37</v>
      </c>
      <c r="B8" s="70"/>
    </row>
    <row r="9" spans="1:2" ht="15.75" customHeight="1" x14ac:dyDescent="0.25">
      <c r="A9" s="53" t="s">
        <v>38</v>
      </c>
      <c r="B9" s="67">
        <v>306.62</v>
      </c>
    </row>
    <row r="10" spans="1:2" ht="15.75" customHeight="1" x14ac:dyDescent="0.25">
      <c r="A10" s="53" t="s">
        <v>39</v>
      </c>
      <c r="B10" s="67">
        <v>37.49</v>
      </c>
    </row>
    <row r="11" spans="1:2" ht="15.75" customHeight="1" x14ac:dyDescent="0.25">
      <c r="A11" s="53" t="s">
        <v>40</v>
      </c>
      <c r="B11" s="67">
        <v>162.88</v>
      </c>
    </row>
    <row r="12" spans="1:2" ht="15.75" customHeight="1" x14ac:dyDescent="0.25">
      <c r="A12" s="53" t="s">
        <v>41</v>
      </c>
      <c r="B12" s="67">
        <v>86.4</v>
      </c>
    </row>
    <row r="13" spans="1:2" ht="15.75" customHeight="1" x14ac:dyDescent="0.25">
      <c r="A13" s="54"/>
      <c r="B13" s="71">
        <f>SUM(B9:B12)</f>
        <v>593.39</v>
      </c>
    </row>
    <row r="14" spans="1:2" ht="15.75" customHeight="1" x14ac:dyDescent="0.25">
      <c r="A14" s="53"/>
      <c r="B14" s="72"/>
    </row>
    <row r="15" spans="1:2" ht="15.75" customHeight="1" x14ac:dyDescent="0.25">
      <c r="A15" s="55" t="s">
        <v>42</v>
      </c>
      <c r="B15" s="67">
        <v>25.08</v>
      </c>
    </row>
    <row r="16" spans="1:2" ht="15.75" customHeight="1" x14ac:dyDescent="0.25">
      <c r="A16" s="55" t="s">
        <v>43</v>
      </c>
      <c r="B16" s="67">
        <v>466.76</v>
      </c>
    </row>
    <row r="17" spans="1:3" ht="15.75" customHeight="1" x14ac:dyDescent="0.25">
      <c r="A17" s="55"/>
      <c r="B17" s="73"/>
    </row>
    <row r="18" spans="1:3" ht="15.75" customHeight="1" thickBot="1" x14ac:dyDescent="0.3">
      <c r="A18" s="56" t="s">
        <v>44</v>
      </c>
      <c r="B18" s="74">
        <f>+B13+B15+B16</f>
        <v>1085.23</v>
      </c>
      <c r="C18" s="46"/>
    </row>
    <row r="19" spans="1:3" ht="15.75" customHeight="1" x14ac:dyDescent="0.25">
      <c r="A19" s="57"/>
      <c r="B19" s="75"/>
    </row>
    <row r="20" spans="1:3" s="1" customFormat="1" ht="15.75" customHeight="1" x14ac:dyDescent="0.25">
      <c r="A20" s="58" t="s">
        <v>45</v>
      </c>
      <c r="B20" s="76">
        <v>0</v>
      </c>
    </row>
    <row r="21" spans="1:3" ht="15.75" customHeight="1" x14ac:dyDescent="0.25">
      <c r="A21" s="57" t="s">
        <v>46</v>
      </c>
      <c r="B21" s="76">
        <v>0</v>
      </c>
    </row>
    <row r="22" spans="1:3" ht="15.75" customHeight="1" x14ac:dyDescent="0.25">
      <c r="A22" s="54" t="s">
        <v>47</v>
      </c>
      <c r="B22" s="72"/>
    </row>
    <row r="23" spans="1:3" ht="15.75" customHeight="1" x14ac:dyDescent="0.25">
      <c r="A23" s="55" t="s">
        <v>48</v>
      </c>
      <c r="B23" s="47">
        <v>621.9</v>
      </c>
    </row>
    <row r="24" spans="1:3" ht="15.75" customHeight="1" x14ac:dyDescent="0.25">
      <c r="A24" s="55" t="s">
        <v>49</v>
      </c>
      <c r="B24" s="47">
        <v>11.04</v>
      </c>
    </row>
    <row r="25" spans="1:3" ht="15.75" customHeight="1" x14ac:dyDescent="0.25">
      <c r="A25" s="55" t="s">
        <v>50</v>
      </c>
      <c r="B25" s="47">
        <v>266.63</v>
      </c>
    </row>
    <row r="26" spans="1:3" ht="15.75" customHeight="1" x14ac:dyDescent="0.25">
      <c r="A26" s="55" t="s">
        <v>51</v>
      </c>
      <c r="B26" s="47">
        <v>2.94</v>
      </c>
    </row>
    <row r="27" spans="1:3" ht="15.75" customHeight="1" x14ac:dyDescent="0.25">
      <c r="A27" s="55" t="s">
        <v>52</v>
      </c>
      <c r="B27" s="47">
        <v>14.27</v>
      </c>
    </row>
    <row r="28" spans="1:3" ht="15.75" customHeight="1" x14ac:dyDescent="0.25">
      <c r="A28" s="55" t="s">
        <v>53</v>
      </c>
      <c r="B28" s="47">
        <v>66.180000000000007</v>
      </c>
    </row>
    <row r="29" spans="1:3" ht="15.75" customHeight="1" x14ac:dyDescent="0.25">
      <c r="A29" s="55"/>
      <c r="B29" s="71">
        <f>SUM(B20:B28)</f>
        <v>982.96</v>
      </c>
      <c r="C29" s="47"/>
    </row>
    <row r="30" spans="1:3" ht="15.75" customHeight="1" x14ac:dyDescent="0.25">
      <c r="A30" s="55"/>
      <c r="B30" s="73"/>
    </row>
    <row r="31" spans="1:3" ht="15.75" customHeight="1" x14ac:dyDescent="0.25">
      <c r="A31" s="55" t="s">
        <v>54</v>
      </c>
      <c r="B31" s="47">
        <v>14.6</v>
      </c>
    </row>
    <row r="32" spans="1:3" ht="15.75" customHeight="1" x14ac:dyDescent="0.25">
      <c r="A32" s="55"/>
      <c r="B32" s="73"/>
    </row>
    <row r="33" spans="1:2" ht="15.75" customHeight="1" thickBot="1" x14ac:dyDescent="0.3">
      <c r="A33" s="56" t="s">
        <v>55</v>
      </c>
      <c r="B33" s="74">
        <f>+B31+B29</f>
        <v>997.56000000000006</v>
      </c>
    </row>
    <row r="34" spans="1:2" ht="15.75" customHeight="1" x14ac:dyDescent="0.25">
      <c r="A34" s="59"/>
      <c r="B34" s="75"/>
    </row>
    <row r="35" spans="1:2" ht="15.75" customHeight="1" x14ac:dyDescent="0.25">
      <c r="A35" s="60" t="s">
        <v>56</v>
      </c>
      <c r="B35" s="77">
        <f>+B18-B33</f>
        <v>87.669999999999959</v>
      </c>
    </row>
    <row r="36" spans="1:2" ht="15.75" customHeight="1" x14ac:dyDescent="0.25">
      <c r="A36" s="61"/>
      <c r="B36" s="75"/>
    </row>
    <row r="37" spans="1:2" ht="15.75" customHeight="1" x14ac:dyDescent="0.25">
      <c r="A37" s="51" t="s">
        <v>57</v>
      </c>
      <c r="B37" s="72"/>
    </row>
    <row r="38" spans="1:2" ht="15.75" customHeight="1" x14ac:dyDescent="0.25">
      <c r="A38" s="62" t="s">
        <v>58</v>
      </c>
      <c r="B38" s="47">
        <v>100.47</v>
      </c>
    </row>
    <row r="39" spans="1:2" ht="15.75" customHeight="1" x14ac:dyDescent="0.25">
      <c r="A39" s="53"/>
      <c r="B39" s="78"/>
    </row>
    <row r="40" spans="1:2" s="1" customFormat="1" ht="15.75" customHeight="1" x14ac:dyDescent="0.25">
      <c r="A40" s="63" t="s">
        <v>43</v>
      </c>
      <c r="B40" s="79"/>
    </row>
    <row r="41" spans="1:2" s="1" customFormat="1" ht="15.75" customHeight="1" x14ac:dyDescent="0.25">
      <c r="A41" s="64" t="s">
        <v>59</v>
      </c>
      <c r="B41" s="47">
        <v>4.26</v>
      </c>
    </row>
    <row r="42" spans="1:2" ht="15.75" customHeight="1" x14ac:dyDescent="0.25">
      <c r="A42" s="65"/>
      <c r="B42" s="75"/>
    </row>
    <row r="43" spans="1:2" ht="15.75" customHeight="1" x14ac:dyDescent="0.25">
      <c r="A43" s="52" t="s">
        <v>60</v>
      </c>
      <c r="B43" s="71">
        <f>+B38+B41</f>
        <v>104.73</v>
      </c>
    </row>
    <row r="44" spans="1:2" ht="15.75" customHeight="1" x14ac:dyDescent="0.25">
      <c r="A44" s="61"/>
      <c r="B44" s="75"/>
    </row>
    <row r="45" spans="1:2" ht="15.75" customHeight="1" x14ac:dyDescent="0.25">
      <c r="A45" s="51" t="s">
        <v>61</v>
      </c>
      <c r="B45" s="72"/>
    </row>
    <row r="46" spans="1:2" ht="15.75" customHeight="1" x14ac:dyDescent="0.25">
      <c r="A46" s="62" t="s">
        <v>62</v>
      </c>
      <c r="B46" s="47">
        <v>0.21</v>
      </c>
    </row>
    <row r="47" spans="1:2" ht="15.75" customHeight="1" x14ac:dyDescent="0.25">
      <c r="A47" s="62" t="str">
        <f>+'[2]E.R. ACUMULADO'!B51</f>
        <v>GASTOS DE IMPUETOS IOF</v>
      </c>
      <c r="B47" s="47">
        <v>0.66</v>
      </c>
    </row>
    <row r="48" spans="1:2" ht="15.75" customHeight="1" x14ac:dyDescent="0.25">
      <c r="A48" s="62" t="s">
        <v>63</v>
      </c>
      <c r="B48" s="47">
        <v>3.97</v>
      </c>
    </row>
    <row r="49" spans="1:3" ht="15.75" customHeight="1" x14ac:dyDescent="0.25">
      <c r="A49" s="55" t="s">
        <v>64</v>
      </c>
      <c r="B49" s="47">
        <v>1.47</v>
      </c>
    </row>
    <row r="50" spans="1:3" ht="15.75" customHeight="1" x14ac:dyDescent="0.25">
      <c r="A50" s="55" t="s">
        <v>65</v>
      </c>
      <c r="B50" s="80">
        <v>21.28</v>
      </c>
    </row>
    <row r="51" spans="1:3" ht="15.75" customHeight="1" x14ac:dyDescent="0.25">
      <c r="A51" s="61" t="s">
        <v>66</v>
      </c>
      <c r="B51" s="71">
        <f>SUM(B46:B50)</f>
        <v>27.59</v>
      </c>
      <c r="C51" s="47"/>
    </row>
    <row r="52" spans="1:3" ht="15.75" customHeight="1" x14ac:dyDescent="0.25">
      <c r="A52" s="59"/>
      <c r="B52" s="81"/>
    </row>
    <row r="53" spans="1:3" ht="15.75" customHeight="1" thickBot="1" x14ac:dyDescent="0.3">
      <c r="A53" s="66" t="s">
        <v>72</v>
      </c>
      <c r="B53" s="82">
        <f>B35+B43-B51</f>
        <v>164.80999999999997</v>
      </c>
    </row>
    <row r="54" spans="1:3" ht="15.75" customHeight="1" thickTop="1" x14ac:dyDescent="0.25"/>
    <row r="55" spans="1:3" ht="15.75" customHeight="1" x14ac:dyDescent="0.25">
      <c r="A55" s="45" t="s">
        <v>76</v>
      </c>
      <c r="B55" s="83">
        <v>11.54</v>
      </c>
    </row>
    <row r="56" spans="1:3" ht="15.75" customHeight="1" x14ac:dyDescent="0.25">
      <c r="A56" s="45" t="s">
        <v>77</v>
      </c>
      <c r="B56" s="83">
        <v>42.78</v>
      </c>
    </row>
    <row r="57" spans="1:3" ht="15.75" customHeight="1" thickBot="1" x14ac:dyDescent="0.3">
      <c r="A57" s="66" t="s">
        <v>78</v>
      </c>
      <c r="B57" s="82">
        <f>B53-B55-B56</f>
        <v>110.48999999999998</v>
      </c>
    </row>
    <row r="58" spans="1:3" ht="15.75" customHeight="1" thickTop="1" x14ac:dyDescent="0.25"/>
  </sheetData>
  <mergeCells count="5">
    <mergeCell ref="A1:B1"/>
    <mergeCell ref="A2:B2"/>
    <mergeCell ref="A3:B3"/>
    <mergeCell ref="A4:B4"/>
    <mergeCell ref="A5:B5"/>
  </mergeCells>
  <printOptions horizontalCentered="1"/>
  <pageMargins left="0.62992125984251968" right="0.23622047244094491" top="0.35433070866141736" bottom="0.35433070866141736" header="0.31496062992125984" footer="0.31496062992125984"/>
  <pageSetup paperSize="121" scale="95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JONATHANM</cp:lastModifiedBy>
  <cp:lastPrinted>2017-09-12T20:48:10Z</cp:lastPrinted>
  <dcterms:created xsi:type="dcterms:W3CDTF">2017-04-20T21:35:40Z</dcterms:created>
  <dcterms:modified xsi:type="dcterms:W3CDTF">2018-02-15T16:34:37Z</dcterms:modified>
</cp:coreProperties>
</file>