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0" windowWidth="9780" windowHeight="7575" tabRatio="236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52511"/>
</workbook>
</file>

<file path=xl/calcChain.xml><?xml version="1.0" encoding="utf-8"?>
<calcChain xmlns="http://schemas.openxmlformats.org/spreadsheetml/2006/main">
  <c r="G27" i="2" l="1"/>
  <c r="G24" i="2"/>
  <c r="G17" i="2"/>
  <c r="G51" i="2"/>
  <c r="E24" i="3" l="1"/>
  <c r="F14" i="5" l="1"/>
  <c r="D14" i="5"/>
  <c r="D11" i="5"/>
  <c r="D5" i="5"/>
  <c r="I59" i="2" l="1"/>
  <c r="I61" i="2" s="1"/>
  <c r="I49" i="2"/>
  <c r="I41" i="2"/>
  <c r="I40" i="2"/>
  <c r="I42" i="2" s="1"/>
  <c r="I38" i="2"/>
  <c r="I24" i="2"/>
  <c r="I17" i="2"/>
  <c r="I44" i="2" l="1"/>
  <c r="I51" i="2" s="1"/>
  <c r="I63" i="2" s="1"/>
  <c r="I27" i="2"/>
  <c r="E123" i="3"/>
  <c r="E156" i="3" l="1"/>
  <c r="E81" i="3"/>
  <c r="E131" i="3" l="1"/>
  <c r="G17" i="1"/>
  <c r="E125" i="3"/>
  <c r="H105" i="3" l="1"/>
  <c r="E164" i="3"/>
  <c r="H164" i="3"/>
  <c r="I30" i="1" l="1"/>
  <c r="I17" i="1"/>
  <c r="I21" i="1" s="1"/>
  <c r="I32" i="1" l="1"/>
  <c r="I44" i="1" s="1"/>
  <c r="I52" i="1" s="1"/>
  <c r="H19" i="3"/>
  <c r="E19" i="3" l="1"/>
  <c r="H50" i="3"/>
  <c r="H90" i="3"/>
  <c r="E90" i="3"/>
  <c r="H158" i="3" l="1"/>
  <c r="E158" i="3"/>
  <c r="H148" i="3"/>
  <c r="G16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8" i="2"/>
  <c r="G30" i="1"/>
  <c r="G21" i="1"/>
  <c r="E148" i="3" l="1"/>
  <c r="E50" i="3"/>
  <c r="G32" i="1"/>
  <c r="G42" i="2" l="1"/>
  <c r="G44" i="2" s="1"/>
  <c r="G53" i="2" s="1"/>
  <c r="G44" i="1"/>
  <c r="G52" i="1" s="1"/>
  <c r="G60" i="2" s="1"/>
  <c r="G61" i="2" l="1"/>
  <c r="G63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<sst xmlns="http://schemas.openxmlformats.org/spreadsheetml/2006/main" count="139" uniqueCount="125">
  <si>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</si>
  <si>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</si>
  <si>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</si>
  <si>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</si>
  <si>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</si>
  <si>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</si>
  <si>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</si>
  <si>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</si>
  <si>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</si>
  <si>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</si>
  <si>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</si>
  <si>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</si>
  <si>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</si>
  <si>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</si>
  <si>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</si>
  <si>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</si>
  <si>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</si>
  <si>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</si>
  <si>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</si>
  <si>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</si>
  <si>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</si>
  <si>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</si>
  <si>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</si>
  <si>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</si>
  <si>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</si>
  <si>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</si>
  <si>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</si>
  <si>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</si>
  <si>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</si>
  <si>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</si>
  <si>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</si>
  <si>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</si>
  <si>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</si>
  <si>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</si>
  <si>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</si>
  <si>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</si>
  <si>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</si>
  <si>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</si>
  <si>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</si>
  <si>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</si>
  <si>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</si>
  <si>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</si>
  <si>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</si>
  <si>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</si>
  <si>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</si>
  <si>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</si>
  <si>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</si>
  <si>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</si>
  <si>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</si>
  <si>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</si>
  <si>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</si>
  <si>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</si>
  <si>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</si>
  <si>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</si>
  <si>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</si>
  <si>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</si>
  <si>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</si>
  <si>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</si>
  <si>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</si>
  <si>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</si>
  <si>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</si>
  <si>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</si>
  <si>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</si>
  <si>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</si>
  <si>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</si>
  <si>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</si>
  <si>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</si>
  <si>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</si>
  <si>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</si>
  <si>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</si>
  <si>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</si>
  <si>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</si>
  <si>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</si>
  <si>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</si>
  <si>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</si>
  <si>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</si>
  <si>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</si>
  <si>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</si>
  <si>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</si>
  <si>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</si>
  <si>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</si>
  <si>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</si>
  <si>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</si>
  <si>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</si>
  <si>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</si>
  <si>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</si>
  <si>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</si>
  <si>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</si>
  <si>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</si>
  <si>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</si>
  <si>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</si>
  <si>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</si>
  <si>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</si>
  <si>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</si>
  <si>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</si>
  <si>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</si>
  <si>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</si>
  <si>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</si>
  <si>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</si>
  <si>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</si>
  <si>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</si>
  <si>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</si>
  <si>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</si>
  <si>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</si>
  <si>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</si>
  <si>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</si>
  <si>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</si>
  <si>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</si>
  <si>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</si>
  <si>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ESTADO DE RESULTADOS DEL 1o.DE ENERO AL 31 DE ENERO 2018</t>
  </si>
  <si>
    <t>31.01.2018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</si>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</sst>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6"/>
  <sheetViews>
    <sheetView showGridLines="0" tabSelected="1" workbookViewId="0">
      <selection activeCell="P9" sqref="P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4.28515625" style="2" customWidth="1"/>
    <col min="8" max="8" width="4" style="2" customWidth="1"/>
    <col min="9" max="9" width="13.140625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2" x14ac:dyDescent="0.2">
      <c r="B7" s="121" t="s">
        <v>109</v>
      </c>
      <c r="C7" s="121"/>
      <c r="D7" s="121"/>
      <c r="E7" s="121"/>
      <c r="F7" s="121"/>
      <c r="G7" s="121"/>
      <c r="H7" s="121"/>
      <c r="I7" s="121"/>
    </row>
    <row r="8" spans="2:12" x14ac:dyDescent="0.2">
      <c r="B8" s="121" t="s">
        <v>0</v>
      </c>
      <c r="C8" s="121"/>
      <c r="D8" s="121"/>
      <c r="E8" s="121"/>
      <c r="F8" s="121"/>
      <c r="G8" s="121"/>
      <c r="H8" s="121"/>
      <c r="I8" s="121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9"/>
      <c r="C10" s="9"/>
      <c r="D10" s="9"/>
      <c r="E10" s="9"/>
      <c r="F10" s="9"/>
      <c r="G10" s="10"/>
      <c r="H10" s="11"/>
    </row>
    <row r="11" spans="2:12" x14ac:dyDescent="0.2">
      <c r="B11" s="9"/>
      <c r="C11" s="9"/>
      <c r="D11" s="9"/>
      <c r="E11" s="9"/>
      <c r="F11" s="9"/>
      <c r="G11" s="110"/>
      <c r="H11" s="11"/>
    </row>
    <row r="12" spans="2:12" x14ac:dyDescent="0.2">
      <c r="B12" s="9"/>
      <c r="C12" s="9"/>
      <c r="D12" s="9"/>
      <c r="E12" s="9"/>
      <c r="F12" s="9"/>
      <c r="G12" s="12">
        <v>2018</v>
      </c>
      <c r="H12" s="11"/>
      <c r="I12" s="12">
        <v>2016</v>
      </c>
      <c r="J12" s="92"/>
      <c r="K12" s="62"/>
      <c r="L12" s="62"/>
    </row>
    <row r="13" spans="2:12" x14ac:dyDescent="0.2">
      <c r="H13" s="11"/>
      <c r="I13" s="2"/>
    </row>
    <row r="14" spans="2:12" x14ac:dyDescent="0.2">
      <c r="H14" s="11"/>
      <c r="I14" s="2"/>
    </row>
    <row r="15" spans="2:12" x14ac:dyDescent="0.2">
      <c r="B15" s="13"/>
      <c r="C15" s="33" t="s">
        <v>93</v>
      </c>
      <c r="D15" s="9"/>
      <c r="E15" s="9"/>
      <c r="F15" s="9"/>
      <c r="G15" s="108">
        <v>269.2</v>
      </c>
      <c r="H15" s="109"/>
      <c r="I15" s="56">
        <v>1342.3</v>
      </c>
      <c r="J15" s="96"/>
      <c r="K15" s="72"/>
      <c r="L15" s="72"/>
    </row>
    <row r="16" spans="2:12" hidden="1" x14ac:dyDescent="0.2">
      <c r="B16" s="9"/>
      <c r="C16" s="9" t="s">
        <v>1</v>
      </c>
      <c r="D16" s="9"/>
      <c r="E16" s="9"/>
      <c r="F16" s="9"/>
      <c r="G16" s="108" t="e">
        <f>ROUND(#REF!/1000,1)*-1</f>
        <v>#REF!</v>
      </c>
      <c r="H16" s="109"/>
      <c r="I16" s="56">
        <v>0</v>
      </c>
      <c r="J16" s="93"/>
      <c r="K16" s="72"/>
      <c r="L16" s="72"/>
    </row>
    <row r="17" spans="2:12" x14ac:dyDescent="0.2">
      <c r="B17" s="9"/>
      <c r="C17" s="9"/>
      <c r="D17" s="7"/>
      <c r="E17" s="7"/>
      <c r="F17" s="9"/>
      <c r="G17" s="107">
        <f>+G15</f>
        <v>269.2</v>
      </c>
      <c r="H17" s="109"/>
      <c r="I17" s="107">
        <f>+I16+I15</f>
        <v>1342.3</v>
      </c>
      <c r="J17" s="94"/>
      <c r="K17" s="72"/>
      <c r="L17" s="72"/>
    </row>
    <row r="18" spans="2:12" ht="15" customHeight="1" x14ac:dyDescent="0.2">
      <c r="B18" s="9"/>
      <c r="C18" s="9"/>
      <c r="D18" s="9"/>
      <c r="E18" s="9"/>
      <c r="F18" s="9"/>
      <c r="G18" s="109"/>
      <c r="H18" s="109"/>
      <c r="I18" s="72"/>
      <c r="J18" s="14"/>
    </row>
    <row r="19" spans="2:12" x14ac:dyDescent="0.2">
      <c r="B19" s="17"/>
      <c r="C19" s="31" t="s">
        <v>94</v>
      </c>
      <c r="D19" s="9"/>
      <c r="E19" s="9"/>
      <c r="F19" s="9"/>
      <c r="G19" s="108">
        <v>181.7</v>
      </c>
      <c r="H19" s="109"/>
      <c r="I19" s="56">
        <v>1013.8</v>
      </c>
      <c r="J19" s="93"/>
    </row>
    <row r="20" spans="2:12" x14ac:dyDescent="0.2">
      <c r="B20" s="9"/>
      <c r="C20" s="9"/>
      <c r="D20" s="9"/>
      <c r="E20" s="9"/>
      <c r="F20" s="9"/>
      <c r="G20" s="109"/>
      <c r="H20" s="109"/>
      <c r="I20" s="72"/>
      <c r="J20" s="14"/>
    </row>
    <row r="21" spans="2:12" x14ac:dyDescent="0.2">
      <c r="B21" s="9"/>
      <c r="C21" s="9"/>
      <c r="D21" s="7" t="s">
        <v>2</v>
      </c>
      <c r="E21" s="7"/>
      <c r="F21" s="19"/>
      <c r="G21" s="107">
        <f>+G17-G19</f>
        <v>87.5</v>
      </c>
      <c r="H21" s="109"/>
      <c r="I21" s="107">
        <f>+I17-I19</f>
        <v>328.5</v>
      </c>
      <c r="J21" s="94"/>
    </row>
    <row r="22" spans="2:12" x14ac:dyDescent="0.2">
      <c r="G22" s="109"/>
      <c r="H22" s="109"/>
      <c r="I22" s="72"/>
      <c r="J22" s="20"/>
    </row>
    <row r="23" spans="2:12" x14ac:dyDescent="0.2">
      <c r="B23" s="9"/>
      <c r="C23" s="9"/>
      <c r="D23" s="9"/>
      <c r="E23" s="9"/>
      <c r="F23" s="9"/>
      <c r="G23" s="109"/>
      <c r="H23" s="109"/>
      <c r="I23" s="109"/>
      <c r="J23" s="14"/>
    </row>
    <row r="24" spans="2:12" hidden="1" x14ac:dyDescent="0.2">
      <c r="B24" s="9"/>
      <c r="C24" s="9" t="s">
        <v>3</v>
      </c>
      <c r="D24" s="9"/>
      <c r="E24" s="9"/>
      <c r="F24" s="9"/>
      <c r="G24" s="109"/>
      <c r="H24" s="109"/>
      <c r="I24" s="72"/>
      <c r="J24" s="14"/>
    </row>
    <row r="25" spans="2:12" hidden="1" x14ac:dyDescent="0.2">
      <c r="B25" s="9"/>
      <c r="C25" s="9"/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6"/>
      <c r="H26" s="109"/>
      <c r="I26" s="105"/>
      <c r="J26" s="18"/>
    </row>
    <row r="27" spans="2:12" hidden="1" x14ac:dyDescent="0.2">
      <c r="B27" s="17"/>
      <c r="C27" s="9"/>
      <c r="D27" s="9" t="s">
        <v>4</v>
      </c>
      <c r="E27" s="9"/>
      <c r="F27" s="9"/>
      <c r="G27" s="93">
        <v>0</v>
      </c>
      <c r="H27" s="109"/>
      <c r="I27" s="96">
        <v>0</v>
      </c>
      <c r="J27" s="14"/>
    </row>
    <row r="28" spans="2:12" hidden="1" x14ac:dyDescent="0.2">
      <c r="B28" s="9"/>
      <c r="C28" s="9"/>
      <c r="D28" s="9" t="s">
        <v>5</v>
      </c>
      <c r="E28" s="9"/>
      <c r="F28" s="9"/>
      <c r="G28" s="108">
        <v>0</v>
      </c>
      <c r="H28" s="109"/>
      <c r="I28" s="56">
        <v>0</v>
      </c>
      <c r="J28" s="18"/>
    </row>
    <row r="29" spans="2:12" hidden="1" x14ac:dyDescent="0.2">
      <c r="B29" s="9"/>
      <c r="C29" s="9"/>
      <c r="D29" s="9"/>
      <c r="E29" s="9"/>
      <c r="F29" s="9"/>
      <c r="G29" s="93"/>
      <c r="H29" s="93"/>
      <c r="I29" s="96"/>
      <c r="J29" s="14"/>
    </row>
    <row r="30" spans="2:12" hidden="1" x14ac:dyDescent="0.2">
      <c r="D30" s="2" t="s">
        <v>6</v>
      </c>
      <c r="G30" s="108">
        <f>+G27+G28</f>
        <v>0</v>
      </c>
      <c r="H30" s="109"/>
      <c r="I30" s="56">
        <f>+I27+I28</f>
        <v>0</v>
      </c>
      <c r="J30" s="21"/>
    </row>
    <row r="31" spans="2:12" hidden="1" x14ac:dyDescent="0.2">
      <c r="G31" s="109"/>
      <c r="H31" s="109"/>
      <c r="I31" s="72"/>
      <c r="J31" s="20"/>
    </row>
    <row r="32" spans="2:12" hidden="1" x14ac:dyDescent="0.2">
      <c r="B32" s="9"/>
      <c r="C32" s="22" t="s">
        <v>7</v>
      </c>
      <c r="D32" s="22"/>
      <c r="E32" s="7"/>
      <c r="F32" s="19"/>
      <c r="G32" s="107">
        <f>+G21-G30</f>
        <v>87.5</v>
      </c>
      <c r="H32" s="109"/>
      <c r="I32" s="107">
        <f>+I21-I30</f>
        <v>328.5</v>
      </c>
      <c r="J32" s="94"/>
    </row>
    <row r="33" spans="2:10" hidden="1" x14ac:dyDescent="0.2">
      <c r="D33" s="6" t="s">
        <v>8</v>
      </c>
      <c r="G33" s="109"/>
      <c r="H33" s="109"/>
      <c r="I33" s="72"/>
      <c r="J33" s="20"/>
    </row>
    <row r="34" spans="2:10" x14ac:dyDescent="0.2">
      <c r="C34" s="2" t="s">
        <v>9</v>
      </c>
      <c r="G34" s="109"/>
      <c r="H34" s="109"/>
      <c r="I34" s="72"/>
      <c r="J34" s="20"/>
    </row>
    <row r="35" spans="2:10" hidden="1" x14ac:dyDescent="0.2">
      <c r="D35" s="2" t="s">
        <v>10</v>
      </c>
      <c r="E35" s="9"/>
      <c r="G35" s="109">
        <v>0</v>
      </c>
      <c r="H35" s="109"/>
      <c r="I35" s="72">
        <v>0</v>
      </c>
      <c r="J35" s="14"/>
    </row>
    <row r="36" spans="2:10" x14ac:dyDescent="0.2">
      <c r="D36" s="31" t="s">
        <v>5</v>
      </c>
      <c r="E36" s="9"/>
      <c r="F36" s="9"/>
      <c r="G36" s="93">
        <v>9</v>
      </c>
      <c r="H36" s="109"/>
      <c r="I36" s="96">
        <v>0</v>
      </c>
      <c r="J36" s="14"/>
    </row>
    <row r="37" spans="2:10" x14ac:dyDescent="0.2">
      <c r="D37" s="9" t="s">
        <v>11</v>
      </c>
      <c r="E37" s="9"/>
      <c r="F37" s="9"/>
      <c r="G37" s="96">
        <v>0</v>
      </c>
      <c r="H37" s="109"/>
      <c r="I37" s="96">
        <v>0</v>
      </c>
      <c r="J37" s="93"/>
    </row>
    <row r="38" spans="2:10" x14ac:dyDescent="0.2">
      <c r="D38" s="9" t="s">
        <v>12</v>
      </c>
      <c r="E38" s="9"/>
      <c r="F38" s="9"/>
      <c r="G38" s="93">
        <v>0</v>
      </c>
      <c r="H38" s="109"/>
      <c r="I38" s="96">
        <v>0</v>
      </c>
      <c r="J38" s="14"/>
    </row>
    <row r="39" spans="2:10" x14ac:dyDescent="0.2">
      <c r="G39" s="109"/>
      <c r="H39" s="109"/>
      <c r="I39" s="72"/>
      <c r="J39" s="20"/>
    </row>
    <row r="40" spans="2:10" x14ac:dyDescent="0.2">
      <c r="B40" s="9"/>
      <c r="C40" s="9" t="s">
        <v>13</v>
      </c>
      <c r="D40" s="9"/>
      <c r="E40" s="9"/>
      <c r="F40" s="9"/>
      <c r="G40" s="109"/>
      <c r="H40" s="109"/>
      <c r="I40" s="72"/>
      <c r="J40" s="14"/>
    </row>
    <row r="41" spans="2:10" x14ac:dyDescent="0.2">
      <c r="B41" s="9"/>
      <c r="C41" s="31" t="s">
        <v>95</v>
      </c>
      <c r="D41" s="9"/>
      <c r="E41" s="9"/>
      <c r="F41" s="9"/>
      <c r="G41" s="108">
        <v>-0.3</v>
      </c>
      <c r="H41" s="109"/>
      <c r="I41" s="72">
        <v>1.4</v>
      </c>
      <c r="J41" s="93"/>
    </row>
    <row r="42" spans="2:10" x14ac:dyDescent="0.2">
      <c r="B42" s="9"/>
      <c r="C42" s="9"/>
      <c r="D42" s="9"/>
      <c r="E42" s="9"/>
      <c r="F42" s="9"/>
      <c r="G42" s="109"/>
      <c r="H42" s="109"/>
      <c r="I42" s="72"/>
      <c r="J42" s="14"/>
    </row>
    <row r="43" spans="2:10" x14ac:dyDescent="0.2">
      <c r="G43" s="109"/>
      <c r="H43" s="109"/>
      <c r="I43" s="72"/>
      <c r="J43" s="20"/>
    </row>
    <row r="44" spans="2:10" x14ac:dyDescent="0.2">
      <c r="B44" s="13"/>
      <c r="C44" s="119" t="s">
        <v>84</v>
      </c>
      <c r="D44" s="119"/>
      <c r="E44" s="119"/>
      <c r="F44" s="119"/>
      <c r="G44" s="107">
        <f>G32-G35-G36-G37-G38+G41+G42</f>
        <v>78.2</v>
      </c>
      <c r="H44" s="107"/>
      <c r="I44" s="107">
        <f>I32-I35-I36-I37-I38+I41+I42</f>
        <v>329.9</v>
      </c>
      <c r="J44" s="94"/>
    </row>
    <row r="45" spans="2:10" x14ac:dyDescent="0.2">
      <c r="B45" s="13"/>
      <c r="G45" s="109"/>
      <c r="H45" s="109"/>
      <c r="I45" s="72"/>
      <c r="J45" s="20"/>
    </row>
    <row r="46" spans="2:10" x14ac:dyDescent="0.2">
      <c r="C46" s="13" t="s">
        <v>14</v>
      </c>
      <c r="D46" s="9"/>
      <c r="E46" s="9"/>
      <c r="F46" s="9"/>
      <c r="G46" s="109"/>
      <c r="H46" s="109"/>
      <c r="I46" s="72"/>
      <c r="J46" s="14"/>
    </row>
    <row r="47" spans="2:10" x14ac:dyDescent="0.2">
      <c r="G47" s="109"/>
      <c r="H47" s="109"/>
      <c r="I47" s="72"/>
      <c r="J47" s="24"/>
    </row>
    <row r="48" spans="2:10" x14ac:dyDescent="0.2">
      <c r="C48" s="13" t="s">
        <v>15</v>
      </c>
      <c r="G48" s="109">
        <v>11.8</v>
      </c>
      <c r="H48" s="109"/>
      <c r="I48" s="72">
        <v>38.200000000000003</v>
      </c>
      <c r="J48" s="93"/>
    </row>
    <row r="49" spans="2:10" x14ac:dyDescent="0.2">
      <c r="B49" s="9"/>
      <c r="C49" s="33" t="s">
        <v>99</v>
      </c>
      <c r="G49" s="109">
        <v>0</v>
      </c>
      <c r="H49" s="109"/>
      <c r="I49" s="72">
        <v>38.200000000000003</v>
      </c>
      <c r="J49" s="93"/>
    </row>
    <row r="50" spans="2:10" x14ac:dyDescent="0.2">
      <c r="G50" s="108"/>
      <c r="H50" s="109"/>
      <c r="I50" s="56"/>
      <c r="J50" s="25"/>
    </row>
    <row r="51" spans="2:10" x14ac:dyDescent="0.2">
      <c r="G51" s="109"/>
      <c r="H51" s="109"/>
      <c r="I51" s="72"/>
      <c r="J51" s="20"/>
    </row>
    <row r="52" spans="2:10" ht="13.5" thickBot="1" x14ac:dyDescent="0.25">
      <c r="C52" s="7" t="s">
        <v>85</v>
      </c>
      <c r="D52" s="7"/>
      <c r="E52" s="7"/>
      <c r="F52" s="9"/>
      <c r="G52" s="83">
        <f>G44-G48-G49</f>
        <v>66.400000000000006</v>
      </c>
      <c r="H52" s="109"/>
      <c r="I52" s="83">
        <f>I44-I48-I49</f>
        <v>253.5</v>
      </c>
      <c r="J52" s="94"/>
    </row>
    <row r="53" spans="2:10" ht="13.5" thickTop="1" x14ac:dyDescent="0.2">
      <c r="G53" s="109"/>
      <c r="H53" s="109"/>
      <c r="I53" s="72"/>
      <c r="J53" s="14"/>
    </row>
    <row r="54" spans="2:10" x14ac:dyDescent="0.2">
      <c r="G54" s="109"/>
      <c r="H54" s="109"/>
      <c r="I54" s="72"/>
      <c r="J54" s="14"/>
    </row>
    <row r="55" spans="2:10" x14ac:dyDescent="0.2">
      <c r="B55" s="27"/>
      <c r="G55" s="109"/>
      <c r="H55" s="109"/>
      <c r="I55" s="72"/>
    </row>
    <row r="56" spans="2:10" x14ac:dyDescent="0.2">
      <c r="B56" s="27"/>
      <c r="G56" s="104"/>
      <c r="H56" s="104"/>
      <c r="I56" s="72"/>
      <c r="J56" s="28"/>
    </row>
    <row r="57" spans="2:10" x14ac:dyDescent="0.2">
      <c r="B57" s="20"/>
      <c r="C57" s="29"/>
      <c r="D57" s="20"/>
      <c r="G57" s="109"/>
      <c r="H57" s="109"/>
      <c r="I57" s="72"/>
    </row>
    <row r="58" spans="2:10" x14ac:dyDescent="0.2">
      <c r="B58" s="20"/>
      <c r="C58" s="30" t="s">
        <v>77</v>
      </c>
      <c r="D58" s="20"/>
      <c r="E58" s="31"/>
      <c r="F58" s="91"/>
      <c r="G58" s="103"/>
      <c r="H58" s="108"/>
      <c r="I58" s="56"/>
    </row>
    <row r="59" spans="2:10" x14ac:dyDescent="0.2">
      <c r="B59" s="20"/>
      <c r="C59" s="33"/>
      <c r="D59" s="33" t="s">
        <v>96</v>
      </c>
      <c r="E59" s="31"/>
      <c r="F59" s="31"/>
      <c r="G59" s="111" t="s">
        <v>92</v>
      </c>
      <c r="H59" s="109"/>
      <c r="I59" s="72"/>
    </row>
    <row r="60" spans="2:10" x14ac:dyDescent="0.2">
      <c r="G60" s="109"/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</sheetData>
  <mergeCells count="4">
    <mergeCell ref="C44:F44"/>
    <mergeCell ref="B6:I6"/>
    <mergeCell ref="B7:I7"/>
    <mergeCell ref="B8:I8"/>
  </mergeCells>
  <phoneticPr fontId="0" type="noConversion"/>
  <pageMargins left="0.43" right="0.16" top="0.46" bottom="0.4" header="0.31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6"/>
  <sheetViews>
    <sheetView showGridLines="0" topLeftCell="A7" workbookViewId="0">
      <selection activeCell="N16" sqref="N16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2.85546875" style="1" customWidth="1"/>
    <col min="8" max="8" width="2.42578125" style="1" customWidth="1"/>
    <col min="9" max="9" width="12.4257812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35"/>
      <c r="G3" s="3"/>
    </row>
    <row r="4" spans="2:11" x14ac:dyDescent="0.2">
      <c r="C4" s="35"/>
    </row>
    <row r="5" spans="2:11" ht="18" x14ac:dyDescent="0.25">
      <c r="B5" s="36"/>
      <c r="C5" s="35"/>
      <c r="G5" s="2"/>
      <c r="H5" s="2"/>
    </row>
    <row r="6" spans="2:11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1" x14ac:dyDescent="0.2">
      <c r="B7" s="127" t="s">
        <v>16</v>
      </c>
      <c r="C7" s="127"/>
      <c r="D7" s="127"/>
      <c r="E7" s="127"/>
      <c r="F7" s="127"/>
      <c r="G7" s="127"/>
      <c r="H7" s="127"/>
      <c r="I7" s="127"/>
    </row>
    <row r="8" spans="2:11" x14ac:dyDescent="0.2">
      <c r="B8" s="127" t="s">
        <v>17</v>
      </c>
      <c r="C8" s="127"/>
      <c r="D8" s="127"/>
      <c r="E8" s="127"/>
      <c r="F8" s="127"/>
      <c r="G8" s="127"/>
      <c r="H8" s="127"/>
      <c r="I8" s="127"/>
    </row>
    <row r="9" spans="2:11" x14ac:dyDescent="0.2">
      <c r="B9" s="37"/>
      <c r="C9" s="38"/>
      <c r="D9" s="38"/>
      <c r="E9" s="38"/>
      <c r="F9" s="38"/>
      <c r="G9" s="38"/>
      <c r="H9" s="39"/>
      <c r="I9" s="38"/>
    </row>
    <row r="10" spans="2:11" x14ac:dyDescent="0.2">
      <c r="B10" s="40" t="s">
        <v>115</v>
      </c>
      <c r="C10" s="31"/>
      <c r="D10" s="31"/>
      <c r="E10" s="31"/>
      <c r="F10" s="31"/>
      <c r="G10" s="41"/>
      <c r="H10" s="42"/>
      <c r="I10" s="39"/>
    </row>
    <row r="11" spans="2:11" x14ac:dyDescent="0.2">
      <c r="B11" s="40"/>
      <c r="C11" s="31"/>
      <c r="D11" s="31"/>
      <c r="E11" s="31"/>
      <c r="F11" s="31"/>
      <c r="G11" s="12" t="s">
        <v>110</v>
      </c>
      <c r="H11" s="31"/>
      <c r="I11" s="12" t="s">
        <v>103</v>
      </c>
    </row>
    <row r="12" spans="2:11" x14ac:dyDescent="0.2">
      <c r="B12" s="118" t="s">
        <v>116</v>
      </c>
      <c r="C12" s="31"/>
      <c r="D12" s="31"/>
      <c r="E12" s="31"/>
      <c r="F12" s="31"/>
      <c r="G12" s="44"/>
      <c r="H12" s="44"/>
      <c r="I12" s="16"/>
    </row>
    <row r="13" spans="2:11" x14ac:dyDescent="0.2">
      <c r="B13" s="31" t="s">
        <v>18</v>
      </c>
      <c r="C13" s="31"/>
      <c r="D13" s="31"/>
      <c r="E13" s="31"/>
      <c r="F13" s="31"/>
      <c r="G13" s="31">
        <v>152.6</v>
      </c>
      <c r="H13" s="31"/>
      <c r="I13" s="31">
        <v>67.3</v>
      </c>
      <c r="J13" s="31"/>
    </row>
    <row r="14" spans="2:11" x14ac:dyDescent="0.2">
      <c r="B14" s="31" t="s">
        <v>19</v>
      </c>
      <c r="C14" s="31"/>
      <c r="D14" s="31"/>
      <c r="E14" s="31"/>
      <c r="F14" s="31"/>
      <c r="G14" s="31">
        <v>562</v>
      </c>
      <c r="H14" s="31"/>
      <c r="I14" s="31">
        <v>577.9</v>
      </c>
      <c r="J14" s="31"/>
      <c r="K14" s="45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21</v>
      </c>
      <c r="C16" s="31"/>
      <c r="D16" s="31"/>
      <c r="E16" s="31"/>
      <c r="F16" s="31"/>
      <c r="G16" s="32">
        <v>53.6</v>
      </c>
      <c r="H16" s="46"/>
      <c r="I16" s="32">
        <v>259.3</v>
      </c>
      <c r="J16" s="46"/>
    </row>
    <row r="17" spans="1:10" x14ac:dyDescent="0.2">
      <c r="B17"/>
      <c r="C17" s="22" t="s">
        <v>118</v>
      </c>
      <c r="D17" s="38"/>
      <c r="E17" s="31"/>
      <c r="F17" s="31"/>
      <c r="G17" s="47">
        <f>SUM(G13:G16)</f>
        <v>768.2</v>
      </c>
      <c r="H17" s="47"/>
      <c r="I17" s="47">
        <f>SUM(I13:I16)</f>
        <v>904.5</v>
      </c>
      <c r="J17" s="47"/>
    </row>
    <row r="18" spans="1:10" ht="15" customHeight="1" x14ac:dyDescent="0.2"/>
    <row r="19" spans="1:10" x14ac:dyDescent="0.2">
      <c r="A19"/>
      <c r="B19" s="15" t="s">
        <v>117</v>
      </c>
      <c r="C19" s="31"/>
      <c r="D19" s="31"/>
      <c r="E19" s="31"/>
      <c r="F19" s="31"/>
      <c r="G19" s="47"/>
      <c r="H19" s="47"/>
      <c r="I19" s="47"/>
      <c r="J19" s="47"/>
    </row>
    <row r="20" spans="1:10" x14ac:dyDescent="0.2">
      <c r="B20" s="31" t="s">
        <v>22</v>
      </c>
      <c r="C20" s="31"/>
      <c r="D20" s="31"/>
      <c r="E20" s="31"/>
      <c r="F20" s="31"/>
      <c r="G20" s="46">
        <v>13098.8</v>
      </c>
      <c r="H20" s="46"/>
      <c r="I20" s="46">
        <v>12874.4</v>
      </c>
      <c r="J20" s="46"/>
    </row>
    <row r="21" spans="1:10" hidden="1" x14ac:dyDescent="0.2">
      <c r="B21" s="31" t="s">
        <v>23</v>
      </c>
      <c r="C21" s="31"/>
      <c r="D21" s="31"/>
      <c r="E21" s="31"/>
      <c r="F21" s="31"/>
      <c r="G21" s="46">
        <v>0</v>
      </c>
      <c r="H21" s="46"/>
      <c r="I21" s="46">
        <v>0</v>
      </c>
      <c r="J21" s="46"/>
    </row>
    <row r="22" spans="1:10" x14ac:dyDescent="0.2">
      <c r="B22" s="1" t="s">
        <v>79</v>
      </c>
      <c r="C22" s="31"/>
      <c r="D22" s="31"/>
      <c r="E22" s="31"/>
      <c r="F22" s="31"/>
      <c r="G22" s="46">
        <v>3500</v>
      </c>
      <c r="H22" s="46"/>
      <c r="I22" s="46">
        <v>3784</v>
      </c>
      <c r="J22" s="46"/>
    </row>
    <row r="23" spans="1:10" ht="13.5" customHeight="1" x14ac:dyDescent="0.2">
      <c r="B23" s="31" t="s">
        <v>111</v>
      </c>
      <c r="C23" s="31"/>
      <c r="D23" s="31"/>
      <c r="E23" s="31"/>
      <c r="F23" s="31"/>
      <c r="G23" s="31">
        <v>318.39999999999998</v>
      </c>
      <c r="H23" s="46"/>
      <c r="I23" s="32"/>
      <c r="J23" s="46"/>
    </row>
    <row r="24" spans="1:10" x14ac:dyDescent="0.2">
      <c r="B24"/>
      <c r="C24" s="22" t="s">
        <v>119</v>
      </c>
      <c r="D24" s="38"/>
      <c r="E24" s="31"/>
      <c r="F24" s="31"/>
      <c r="G24" s="47">
        <f>SUM(G20:G23)</f>
        <v>16917.2</v>
      </c>
      <c r="H24" s="46"/>
      <c r="I24" s="47">
        <f>SUM(I20:I23)</f>
        <v>16658.400000000001</v>
      </c>
      <c r="J24" s="46"/>
    </row>
    <row r="25" spans="1:10" x14ac:dyDescent="0.2">
      <c r="H25" s="47"/>
      <c r="J25" s="47"/>
    </row>
    <row r="26" spans="1:10" x14ac:dyDescent="0.2">
      <c r="B26"/>
      <c r="C26" s="37"/>
      <c r="D26" s="38"/>
      <c r="E26" s="31"/>
      <c r="F26" s="31"/>
      <c r="G26" s="48"/>
      <c r="H26" s="47"/>
      <c r="I26" s="48"/>
      <c r="J26" s="47"/>
    </row>
    <row r="27" spans="1:10" ht="13.5" thickBot="1" x14ac:dyDescent="0.25">
      <c r="B27" s="31"/>
      <c r="C27" s="7" t="s">
        <v>120</v>
      </c>
      <c r="D27" s="37"/>
      <c r="E27" s="31"/>
      <c r="F27" s="31"/>
      <c r="G27" s="49">
        <f>+G24+G17</f>
        <v>17685.400000000001</v>
      </c>
      <c r="H27" s="31"/>
      <c r="I27" s="49">
        <f>+I24+I17</f>
        <v>17562.900000000001</v>
      </c>
      <c r="J27" s="31"/>
    </row>
    <row r="28" spans="1:10" ht="13.5" thickTop="1" x14ac:dyDescent="0.2">
      <c r="H28" s="44"/>
      <c r="J28" s="44"/>
    </row>
    <row r="31" spans="1:10" x14ac:dyDescent="0.2">
      <c r="B31" s="50" t="s">
        <v>24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8" t="s">
        <v>116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25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26</v>
      </c>
      <c r="C36" s="31"/>
      <c r="D36" s="31"/>
      <c r="E36" s="31"/>
      <c r="F36" s="31"/>
      <c r="G36" s="32">
        <v>1705.9</v>
      </c>
      <c r="H36" s="31"/>
      <c r="I36" s="31">
        <v>1497</v>
      </c>
      <c r="J36" s="31"/>
    </row>
    <row r="37" spans="2:10" hidden="1" x14ac:dyDescent="0.2">
      <c r="B37" s="1" t="s">
        <v>27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1705.9</v>
      </c>
      <c r="H38" s="15"/>
      <c r="I38" s="15">
        <f>SUM(I35:I37)</f>
        <v>1497</v>
      </c>
      <c r="J38" s="15"/>
    </row>
    <row r="39" spans="2:10" x14ac:dyDescent="0.2">
      <c r="G39" s="51"/>
      <c r="I39" s="51"/>
    </row>
    <row r="40" spans="2:10" x14ac:dyDescent="0.2">
      <c r="B40" s="31" t="s">
        <v>28</v>
      </c>
      <c r="C40" s="31"/>
      <c r="D40" s="31"/>
      <c r="E40" s="31"/>
      <c r="F40" s="95"/>
      <c r="G40" s="31">
        <v>493.2</v>
      </c>
      <c r="H40" s="31"/>
      <c r="I40" s="31">
        <f>406.5+75</f>
        <v>481.5</v>
      </c>
      <c r="J40" s="31"/>
    </row>
    <row r="41" spans="2:10" x14ac:dyDescent="0.2">
      <c r="B41" s="31" t="s">
        <v>29</v>
      </c>
      <c r="C41" s="31"/>
      <c r="D41" s="31"/>
      <c r="E41" s="31"/>
      <c r="F41" s="95"/>
      <c r="G41" s="32">
        <v>131.80000000000001</v>
      </c>
      <c r="H41" s="31"/>
      <c r="I41" s="32">
        <f>61.6+49.9+514.6</f>
        <v>626.1</v>
      </c>
      <c r="J41" s="31"/>
    </row>
    <row r="42" spans="2:10" x14ac:dyDescent="0.2">
      <c r="B42" s="52"/>
      <c r="C42" s="37"/>
      <c r="D42"/>
      <c r="E42"/>
      <c r="F42"/>
      <c r="G42" s="47">
        <f>SUM(G40:G41)</f>
        <v>625</v>
      </c>
      <c r="H42" s="46"/>
      <c r="I42" s="47">
        <f>SUM(I40:I41)</f>
        <v>1107.5999999999999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52"/>
      <c r="C44" s="22" t="s">
        <v>121</v>
      </c>
      <c r="D44"/>
      <c r="E44"/>
      <c r="F44"/>
      <c r="G44" s="47">
        <f>G38+G42</f>
        <v>2330.9</v>
      </c>
      <c r="H44" s="46"/>
      <c r="I44" s="47">
        <f>I38+I42</f>
        <v>2604.6</v>
      </c>
      <c r="J44" s="46"/>
    </row>
    <row r="45" spans="2:10" x14ac:dyDescent="0.2">
      <c r="B45" s="52"/>
      <c r="C45" s="37"/>
      <c r="D45"/>
      <c r="E45"/>
      <c r="F45"/>
      <c r="G45" s="47"/>
      <c r="H45" s="46"/>
      <c r="I45" s="47"/>
      <c r="J45" s="46"/>
    </row>
    <row r="46" spans="2:10" x14ac:dyDescent="0.2">
      <c r="B46" s="15" t="s">
        <v>117</v>
      </c>
      <c r="C46" s="37"/>
      <c r="D46"/>
      <c r="E46"/>
      <c r="F46"/>
      <c r="G46" s="47"/>
      <c r="H46" s="46"/>
      <c r="I46" s="47"/>
      <c r="J46" s="46"/>
    </row>
    <row r="47" spans="2:10" x14ac:dyDescent="0.2">
      <c r="B47" s="31"/>
      <c r="D47" s="38"/>
      <c r="E47" s="31"/>
      <c r="F47" s="31"/>
      <c r="H47" s="46"/>
      <c r="J47" s="46"/>
    </row>
    <row r="48" spans="2:10" x14ac:dyDescent="0.2">
      <c r="B48" t="s">
        <v>112</v>
      </c>
      <c r="C48"/>
      <c r="D48"/>
      <c r="E48"/>
      <c r="F48"/>
      <c r="G48" s="53">
        <v>974.2</v>
      </c>
      <c r="H48" s="54"/>
      <c r="I48" s="53">
        <v>0</v>
      </c>
      <c r="J48" s="54"/>
    </row>
    <row r="49" spans="2:10" x14ac:dyDescent="0.2">
      <c r="B49" s="31" t="s">
        <v>30</v>
      </c>
      <c r="C49"/>
      <c r="D49"/>
      <c r="E49"/>
      <c r="F49" s="95"/>
      <c r="G49" s="32">
        <v>9889.2000000000007</v>
      </c>
      <c r="H49"/>
      <c r="I49" s="32">
        <f>9898.7+1170.6</f>
        <v>11069.300000000001</v>
      </c>
      <c r="J49"/>
    </row>
    <row r="50" spans="2:10" x14ac:dyDescent="0.2">
      <c r="B50" s="31"/>
      <c r="C50"/>
      <c r="D50"/>
      <c r="E50"/>
      <c r="F50" s="95"/>
      <c r="G50" s="46"/>
      <c r="H50"/>
      <c r="I50" s="46"/>
      <c r="J50"/>
    </row>
    <row r="51" spans="2:10" x14ac:dyDescent="0.2">
      <c r="C51" s="22" t="s">
        <v>122</v>
      </c>
      <c r="D51" s="31"/>
      <c r="E51" s="31"/>
      <c r="F51" s="31"/>
      <c r="G51" s="47">
        <f>SUM(G48:G49)</f>
        <v>10863.400000000001</v>
      </c>
      <c r="H51"/>
      <c r="I51" s="47">
        <f>SUM(I44:I49)</f>
        <v>13673.900000000001</v>
      </c>
      <c r="J51"/>
    </row>
    <row r="52" spans="2:10" x14ac:dyDescent="0.2">
      <c r="C52" s="37"/>
      <c r="D52" s="31"/>
      <c r="E52" s="31"/>
      <c r="F52" s="31"/>
      <c r="G52" s="47"/>
      <c r="H52"/>
      <c r="I52" s="47"/>
      <c r="J52"/>
    </row>
    <row r="53" spans="2:10" x14ac:dyDescent="0.2">
      <c r="C53" s="22" t="s">
        <v>114</v>
      </c>
      <c r="G53" s="107">
        <f>+G44+G51</f>
        <v>13194.300000000001</v>
      </c>
      <c r="H53" s="46"/>
      <c r="I53" s="72"/>
      <c r="J53" s="46"/>
    </row>
    <row r="54" spans="2:10" x14ac:dyDescent="0.2">
      <c r="B54" s="31"/>
      <c r="D54" s="37"/>
      <c r="E54" s="31"/>
      <c r="F54" s="31"/>
      <c r="G54" s="45"/>
      <c r="H54" s="47"/>
      <c r="I54" s="45"/>
      <c r="J54" s="47"/>
    </row>
    <row r="55" spans="2:10" x14ac:dyDescent="0.2">
      <c r="B55" s="47" t="s">
        <v>31</v>
      </c>
      <c r="C55"/>
      <c r="D55"/>
      <c r="E55"/>
      <c r="F55"/>
      <c r="G55"/>
      <c r="H55"/>
      <c r="I55"/>
      <c r="J55"/>
    </row>
    <row r="56" spans="2:10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 t="s">
        <v>32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0" hidden="1" x14ac:dyDescent="0.2">
      <c r="B58" s="31" t="s">
        <v>97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0" x14ac:dyDescent="0.2">
      <c r="B59" s="1" t="s">
        <v>33</v>
      </c>
      <c r="G59" s="31">
        <v>2123</v>
      </c>
      <c r="I59" s="31">
        <f>557.9+103.5-128.5+660</f>
        <v>1192.9000000000001</v>
      </c>
    </row>
    <row r="60" spans="2:10" x14ac:dyDescent="0.2">
      <c r="B60" s="33" t="s">
        <v>34</v>
      </c>
      <c r="C60" s="31"/>
      <c r="D60" s="31"/>
      <c r="E60" s="31"/>
      <c r="F60" s="31"/>
      <c r="G60" s="56">
        <f>RESULTADO!G52</f>
        <v>66.400000000000006</v>
      </c>
      <c r="H60" s="46"/>
      <c r="I60" s="56">
        <v>394.4</v>
      </c>
      <c r="J60" s="46"/>
    </row>
    <row r="61" spans="2:10" x14ac:dyDescent="0.2">
      <c r="B61" s="31"/>
      <c r="C61" s="7" t="s">
        <v>123</v>
      </c>
      <c r="D61" s="38"/>
      <c r="E61" s="31"/>
      <c r="F61" s="31"/>
      <c r="G61" s="57">
        <f>SUM(G57:G60)</f>
        <v>4491.0999999999995</v>
      </c>
      <c r="H61" s="43"/>
      <c r="I61" s="57">
        <f>SUM(I57:I60)</f>
        <v>3889</v>
      </c>
      <c r="J61" s="43"/>
    </row>
    <row r="62" spans="2:10" x14ac:dyDescent="0.2">
      <c r="B62"/>
      <c r="C62"/>
      <c r="D62"/>
      <c r="E62"/>
      <c r="F62"/>
      <c r="G62"/>
      <c r="H62"/>
      <c r="I62"/>
      <c r="J62"/>
    </row>
    <row r="63" spans="2:10" ht="13.5" thickBot="1" x14ac:dyDescent="0.25">
      <c r="B63"/>
      <c r="C63" s="7" t="s">
        <v>124</v>
      </c>
      <c r="D63" s="37"/>
      <c r="E63" s="31"/>
      <c r="F63" s="31"/>
      <c r="G63" s="26">
        <f>+G53+G61</f>
        <v>17685.400000000001</v>
      </c>
      <c r="H63" s="44"/>
      <c r="I63" s="26">
        <f>+I61+I51+I53</f>
        <v>17562.900000000001</v>
      </c>
      <c r="J63" s="44"/>
    </row>
    <row r="64" spans="2:10" ht="13.5" thickTop="1" x14ac:dyDescent="0.2">
      <c r="B64"/>
      <c r="C64"/>
      <c r="D64"/>
      <c r="E64"/>
      <c r="F64"/>
      <c r="G64" s="55"/>
      <c r="H64"/>
      <c r="I64"/>
    </row>
    <row r="65" spans="2:9" x14ac:dyDescent="0.2">
      <c r="B65"/>
      <c r="C65"/>
      <c r="D65"/>
      <c r="E65"/>
      <c r="F65"/>
      <c r="G65" s="55"/>
      <c r="H65"/>
      <c r="I65"/>
    </row>
    <row r="66" spans="2:9" x14ac:dyDescent="0.2">
      <c r="B66"/>
      <c r="C66"/>
      <c r="D66"/>
      <c r="E66"/>
      <c r="F66"/>
      <c r="G66" s="72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8"/>
      <c r="H68"/>
      <c r="I68" s="31"/>
    </row>
    <row r="69" spans="2:9" x14ac:dyDescent="0.2">
      <c r="B69" s="32"/>
      <c r="C69" s="32"/>
      <c r="D69" s="31"/>
      <c r="E69" s="38"/>
      <c r="F69" s="59"/>
      <c r="G69" s="59"/>
      <c r="H69" s="38"/>
      <c r="I69" s="31"/>
    </row>
    <row r="70" spans="2:9" x14ac:dyDescent="0.2">
      <c r="B70" s="123" t="s">
        <v>96</v>
      </c>
      <c r="C70" s="123"/>
      <c r="D70" s="31"/>
      <c r="F70" s="128" t="s">
        <v>102</v>
      </c>
      <c r="G70" s="129"/>
      <c r="H70" s="31"/>
      <c r="I70" s="60"/>
    </row>
    <row r="71" spans="2:9" x14ac:dyDescent="0.2">
      <c r="B71" s="123"/>
      <c r="C71" s="123"/>
      <c r="D71" s="31"/>
      <c r="E71"/>
      <c r="F71" s="124"/>
      <c r="G71" s="124"/>
      <c r="H71" s="39"/>
      <c r="I71" s="39"/>
    </row>
    <row r="72" spans="2:9" x14ac:dyDescent="0.2">
      <c r="B72" s="39"/>
      <c r="C72" s="31"/>
      <c r="D72" s="39"/>
      <c r="E72" s="38"/>
      <c r="F72" s="38"/>
      <c r="G72" s="38"/>
      <c r="H72" s="38"/>
      <c r="I72" s="38"/>
    </row>
    <row r="73" spans="2:9" x14ac:dyDescent="0.2">
      <c r="D73" s="38"/>
      <c r="H73" s="31"/>
      <c r="I73" s="31"/>
    </row>
    <row r="74" spans="2:9" x14ac:dyDescent="0.2">
      <c r="B74" s="125"/>
      <c r="C74" s="125"/>
      <c r="D74" s="125"/>
      <c r="E74" s="125"/>
      <c r="F74" s="125"/>
      <c r="G74" s="125"/>
      <c r="H74" s="125"/>
      <c r="I74" s="46"/>
    </row>
    <row r="75" spans="2:9" x14ac:dyDescent="0.2">
      <c r="B75" s="126"/>
      <c r="C75" s="126"/>
      <c r="D75" s="126"/>
      <c r="E75" s="126"/>
      <c r="F75" s="126"/>
      <c r="G75" s="126"/>
      <c r="H75" s="126"/>
    </row>
    <row r="76" spans="2:9" x14ac:dyDescent="0.2">
      <c r="B76" s="122"/>
      <c r="C76" s="122"/>
      <c r="D76" s="122"/>
      <c r="E76" s="122"/>
      <c r="F76" s="122"/>
      <c r="G76" s="122"/>
      <c r="H76" s="122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ageMargins left="0.97" right="0.28000000000000003" top="0.59" bottom="0.34" header="0.5" footer="0.23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0" workbookViewId="0">
      <selection activeCell="K19" sqref="K1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113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0" t="s">
        <v>36</v>
      </c>
      <c r="C7" s="130"/>
      <c r="D7" s="130"/>
      <c r="E7" s="130"/>
      <c r="F7" s="130"/>
      <c r="G7" s="130"/>
      <c r="H7" s="130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0" t="s">
        <v>40</v>
      </c>
      <c r="C22" s="130"/>
      <c r="D22" s="130"/>
      <c r="E22" s="130"/>
      <c r="F22" s="130"/>
      <c r="G22" s="130"/>
      <c r="H22" s="130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98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100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0" t="s">
        <v>20</v>
      </c>
      <c r="C52" s="130"/>
      <c r="D52" s="130"/>
      <c r="E52" s="130"/>
      <c r="F52" s="130"/>
      <c r="G52" s="130"/>
      <c r="H52" s="130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0" t="s">
        <v>56</v>
      </c>
      <c r="C77" s="130"/>
      <c r="D77" s="130"/>
      <c r="E77" s="130"/>
      <c r="F77" s="130"/>
      <c r="G77" s="130"/>
      <c r="H77" s="130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101</v>
      </c>
      <c r="E81" s="77">
        <f>+(BALANCE!G16)</f>
        <v>53.6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53.6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0" t="s">
        <v>58</v>
      </c>
      <c r="C103" s="130"/>
      <c r="D103" s="130"/>
      <c r="E103" s="130"/>
      <c r="F103" s="130"/>
      <c r="G103" s="130"/>
      <c r="H103" s="130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0" t="s">
        <v>66</v>
      </c>
      <c r="C127" s="130"/>
      <c r="D127" s="130"/>
      <c r="E127" s="130"/>
      <c r="F127" s="130"/>
      <c r="G127" s="130"/>
      <c r="H127" s="130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BALANCE!G36</f>
        <v>1705.9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1705.9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0" t="s">
        <v>69</v>
      </c>
      <c r="C137" s="130"/>
      <c r="D137" s="130"/>
      <c r="E137" s="130"/>
      <c r="F137" s="130"/>
      <c r="G137" s="130"/>
      <c r="H137" s="130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0" t="s">
        <v>74</v>
      </c>
      <c r="C150" s="130"/>
      <c r="D150" s="130"/>
      <c r="E150" s="130"/>
      <c r="F150" s="130"/>
      <c r="G150" s="130"/>
      <c r="H150" s="130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BALANCE!G49</f>
        <v>9889.2000000000007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9889.2000000000007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0" t="s">
        <v>40</v>
      </c>
      <c r="B3" s="130"/>
      <c r="C3" s="130"/>
      <c r="D3" s="130"/>
      <c r="E3" s="130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104</v>
      </c>
      <c r="B6" s="68">
        <v>7.5</v>
      </c>
      <c r="C6" s="68"/>
      <c r="D6" s="46"/>
      <c r="E6" s="68"/>
    </row>
    <row r="7" spans="1:6" ht="13.5" thickBot="1" x14ac:dyDescent="0.25">
      <c r="A7" s="1" t="s">
        <v>108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106</v>
      </c>
      <c r="B10" s="68"/>
      <c r="C10" s="68"/>
      <c r="D10" s="46"/>
      <c r="E10" s="68"/>
    </row>
    <row r="11" spans="1:6" ht="13.5" thickBot="1" x14ac:dyDescent="0.25">
      <c r="A11" s="69" t="s">
        <v>107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100</v>
      </c>
      <c r="B13" s="68"/>
      <c r="C13" s="68"/>
      <c r="D13" s="46"/>
      <c r="E13" s="68"/>
    </row>
    <row r="14" spans="1:6" ht="13.5" thickBot="1" x14ac:dyDescent="0.25">
      <c r="A14" s="1" t="s">
        <v>105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2018-02-08T21:11:10Z</cp:lastPrinted>
  <dcterms:created xsi:type="dcterms:W3CDTF">2009-05-06T00:19:57Z</dcterms:created>
  <dcterms:modified xsi:type="dcterms:W3CDTF">2018-02-08T22:50:14Z</dcterms:modified>
</cp:coreProperties>
</file>