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.garcia\Desktop\Oficiales - DICIEMBRE 2017\"/>
    </mc:Choice>
  </mc:AlternateContent>
  <bookViews>
    <workbookView xWindow="0" yWindow="720" windowWidth="20490" windowHeight="7035" tabRatio="914"/>
  </bookViews>
  <sheets>
    <sheet name="Balance General " sheetId="16" r:id="rId1"/>
    <sheet name="Resultado Acumulado" sheetId="18" r:id="rId2"/>
  </sheets>
  <calcPr calcId="152511"/>
</workbook>
</file>

<file path=xl/calcChain.xml><?xml version="1.0" encoding="utf-8"?>
<calcChain xmlns="http://schemas.openxmlformats.org/spreadsheetml/2006/main">
  <c r="G45" i="18" l="1"/>
  <c r="G40" i="18"/>
  <c r="G33" i="18"/>
  <c r="G30" i="18"/>
  <c r="G27" i="18"/>
  <c r="G24" i="18"/>
  <c r="G11" i="18"/>
  <c r="G8" i="18"/>
  <c r="E14" i="18"/>
  <c r="E25" i="18"/>
  <c r="F8" i="16"/>
  <c r="L8" i="16"/>
  <c r="F19" i="16"/>
  <c r="L19" i="16"/>
  <c r="L26" i="16"/>
  <c r="F37" i="16"/>
  <c r="L37" i="16"/>
</calcChain>
</file>

<file path=xl/sharedStrings.xml><?xml version="1.0" encoding="utf-8"?>
<sst xmlns="http://schemas.openxmlformats.org/spreadsheetml/2006/main" count="77" uniqueCount="68">
  <si>
    <t>MENOS:</t>
  </si>
  <si>
    <t>ACTIVO</t>
  </si>
  <si>
    <t>PASIVO</t>
  </si>
  <si>
    <t>NO CORRIENTE</t>
  </si>
  <si>
    <t>Pagos Anticipados</t>
  </si>
  <si>
    <t>Capital Social</t>
  </si>
  <si>
    <t xml:space="preserve">TOTAL DE ACTIVO </t>
  </si>
  <si>
    <t>____________________________</t>
  </si>
  <si>
    <t>OPTIMA SERVICIOS FINANCIEROS, S.A. DE C.V.</t>
  </si>
  <si>
    <t>ACTIVO CORRIENTE</t>
  </si>
  <si>
    <t xml:space="preserve">Efectivo y Equivalentes </t>
  </si>
  <si>
    <t>(-) Provision Para Incobrabilidades</t>
  </si>
  <si>
    <t>Cuentas Y Documentos Por Cobrar</t>
  </si>
  <si>
    <t>Impuesto s/ La Renta</t>
  </si>
  <si>
    <t>PASIVO CORRIENTE</t>
  </si>
  <si>
    <t xml:space="preserve">Prestamo A Corto Plazo Y Sobregiros Bancarios </t>
  </si>
  <si>
    <t xml:space="preserve">Cuentas Y Documentos Por Pagar </t>
  </si>
  <si>
    <t>Acreedores Varios</t>
  </si>
  <si>
    <t xml:space="preserve">Retencion Por Pagar </t>
  </si>
  <si>
    <t xml:space="preserve">Prestamo Por Pagar A Largo Plazo </t>
  </si>
  <si>
    <t xml:space="preserve">Pasivo por Impuesto Sobre la Renta Diferido </t>
  </si>
  <si>
    <t xml:space="preserve">PATRIMONIO </t>
  </si>
  <si>
    <t>Costos de Intermediacion Financiera</t>
  </si>
  <si>
    <t xml:space="preserve">Honorarios </t>
  </si>
  <si>
    <t>Intereses Corrientes</t>
  </si>
  <si>
    <t>Intereses Moratorios</t>
  </si>
  <si>
    <t xml:space="preserve">INGRESOS DE OPERACIÓN </t>
  </si>
  <si>
    <t>Impuesto s/la Renta por Pagar Retenido</t>
  </si>
  <si>
    <t xml:space="preserve">Cartera de Creditos </t>
  </si>
  <si>
    <t xml:space="preserve">Gastos de Operación </t>
  </si>
  <si>
    <t xml:space="preserve">Intangibles </t>
  </si>
  <si>
    <t xml:space="preserve">TOTAL PASIVO + PATRIMONIO </t>
  </si>
  <si>
    <t>Iva Debito Fiscal Ventas</t>
  </si>
  <si>
    <t>Credito Fiscal - IVA</t>
  </si>
  <si>
    <t>Depreciacion Acumulada - Propiedad Planta y Equipo</t>
  </si>
  <si>
    <t xml:space="preserve">Propiedad Planta y Equipo </t>
  </si>
  <si>
    <t>Provisión para incobrabilidad de préstamos</t>
  </si>
  <si>
    <t>(Cifras Expresadas en Dólares de Los Estados Unidos de America)</t>
  </si>
  <si>
    <t>Inversiones Permanentes</t>
  </si>
  <si>
    <t>Ingresos - seguros</t>
  </si>
  <si>
    <t>INGRESOS TOTALES</t>
  </si>
  <si>
    <t xml:space="preserve">Factibilidad y Estructuracion de Credito </t>
  </si>
  <si>
    <t xml:space="preserve">OPTIMA SERVICIOS FINANCIEROS, SOCIEDAD ANONIMA DE CAPITAL VARIABLE </t>
  </si>
  <si>
    <t xml:space="preserve">Activo Por Impuesto Diferido </t>
  </si>
  <si>
    <t>Reserva Legal Acumulada</t>
  </si>
  <si>
    <t>Utilidad No Realizada</t>
  </si>
  <si>
    <t>Gastos No Operativos</t>
  </si>
  <si>
    <t xml:space="preserve">Utilidad del Presente Ejercicio </t>
  </si>
  <si>
    <t>Deuda Subordinada</t>
  </si>
  <si>
    <t xml:space="preserve">Bienes Muebles Disponibles para la Venta </t>
  </si>
  <si>
    <t>Utilidad de Ejercicios Anteriores</t>
  </si>
  <si>
    <t xml:space="preserve">Prestamos Paper Bursatil </t>
  </si>
  <si>
    <t>Otros ingresos de operación</t>
  </si>
  <si>
    <t>Diferencia en adopcion por NIIF</t>
  </si>
  <si>
    <t>BALANCE GENERAL  AL 31 DE DICIEMBRE  DE 2017</t>
  </si>
  <si>
    <t>ESTADO DE RESULTADO  DEL 01 DE ENERO AL 31 DE DICIEMBRE  DE 2017</t>
  </si>
  <si>
    <t xml:space="preserve">Impuesto sobre la Renta </t>
  </si>
  <si>
    <t>Intereses Financieros</t>
  </si>
  <si>
    <t>Reserva Legal</t>
  </si>
  <si>
    <t>PERDIDA Y/O UTILIDAD ANTES DE IMPUESTOS</t>
  </si>
  <si>
    <t>UTILIDAD DESPUES DE IMPUESTO SOBRE LA RENTA</t>
  </si>
  <si>
    <t xml:space="preserve">Lic. Gustavo Enrique Siman </t>
  </si>
  <si>
    <t>Licda. Carolina Castro de Joya</t>
  </si>
  <si>
    <t>Director Presidente</t>
  </si>
  <si>
    <t>Contador General</t>
  </si>
  <si>
    <t>CIFRAS PRE AUDITORIA</t>
  </si>
  <si>
    <t>RESULTADO BRUTO</t>
  </si>
  <si>
    <t>RESULTADO DE OPERACIONES 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</si>
</sst>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6" formatCode="&quot;$&quot;#,##0.00_);\(&quot;$&quot;#,##0.00\)"/>
    <numFmt numFmtId="167" formatCode="&quot;$&quot;#,##0.00_);[Red]\(&quot;$&quot;#,##0.00\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21" borderId="5" applyNumberFormat="0" applyAlignment="0" applyProtection="0"/>
    <xf numFmtId="0" fontId="10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12" fillId="28" borderId="4" applyNumberFormat="0" applyAlignment="0" applyProtection="0"/>
    <xf numFmtId="0" fontId="13" fillId="29" borderId="0" applyNumberFormat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30" borderId="0" applyNumberFormat="0" applyBorder="0" applyAlignment="0" applyProtection="0"/>
    <xf numFmtId="0" fontId="4" fillId="0" borderId="0">
      <alignment vertical="top"/>
    </xf>
    <xf numFmtId="0" fontId="6" fillId="31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1" fillId="0" borderId="10" applyNumberFormat="0" applyFill="0" applyAlignment="0" applyProtection="0"/>
    <xf numFmtId="0" fontId="20" fillId="0" borderId="11" applyNumberFormat="0" applyFill="0" applyAlignment="0" applyProtection="0"/>
  </cellStyleXfs>
  <cellXfs count="122">
    <xf numFmtId="0" fontId="0" fillId="0" borderId="0" xfId="0"/>
    <xf numFmtId="0" fontId="1" fillId="0" borderId="0" xfId="0" applyFont="1" applyFill="1"/>
    <xf numFmtId="0" fontId="1" fillId="0" borderId="0" xfId="0" applyFont="1" applyAlignment="1"/>
    <xf numFmtId="2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2" fontId="1" fillId="0" borderId="0" xfId="0" applyNumberFormat="1" applyFont="1" applyAlignment="1">
      <alignment horizontal="centerContinuous"/>
    </xf>
    <xf numFmtId="2" fontId="3" fillId="0" borderId="0" xfId="0" applyNumberFormat="1" applyFont="1" applyAlignment="1">
      <alignment horizontal="centerContinuous"/>
    </xf>
    <xf numFmtId="2" fontId="3" fillId="0" borderId="0" xfId="0" applyNumberFormat="1" applyFont="1"/>
    <xf numFmtId="2" fontId="3" fillId="0" borderId="0" xfId="0" applyNumberFormat="1" applyFont="1" applyAlignment="1">
      <alignment horizontal="left"/>
    </xf>
    <xf numFmtId="0" fontId="1" fillId="0" borderId="0" xfId="0" applyFont="1" applyFill="1" applyAlignment="1"/>
    <xf numFmtId="167" fontId="2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left"/>
    </xf>
    <xf numFmtId="170" fontId="3" fillId="0" borderId="0" xfId="32" applyFont="1" applyBorder="1"/>
    <xf numFmtId="0" fontId="21" fillId="0" borderId="0" xfId="0" applyFont="1"/>
    <xf numFmtId="172" fontId="21" fillId="0" borderId="0" xfId="0" applyNumberFormat="1" applyFont="1"/>
    <xf numFmtId="0" fontId="21" fillId="0" borderId="0" xfId="0" applyFont="1" applyFill="1"/>
    <xf numFmtId="0" fontId="21" fillId="0" borderId="0" xfId="0" applyFont="1" applyBorder="1"/>
    <xf numFmtId="170" fontId="21" fillId="0" borderId="0" xfId="0" applyNumberFormat="1" applyFont="1"/>
    <xf numFmtId="166" fontId="21" fillId="0" borderId="0" xfId="0" applyNumberFormat="1" applyFont="1"/>
    <xf numFmtId="4" fontId="21" fillId="0" borderId="0" xfId="0" applyNumberFormat="1" applyFont="1"/>
    <xf numFmtId="0" fontId="3" fillId="0" borderId="0" xfId="0" applyFont="1" applyFill="1"/>
    <xf numFmtId="171" fontId="21" fillId="0" borderId="0" xfId="0" applyNumberFormat="1" applyFont="1"/>
    <xf numFmtId="171" fontId="21" fillId="0" borderId="0" xfId="31" applyFont="1" applyFill="1"/>
    <xf numFmtId="171" fontId="21" fillId="0" borderId="0" xfId="31" applyFont="1"/>
    <xf numFmtId="170" fontId="3" fillId="32" borderId="0" xfId="32" applyFont="1" applyFill="1" applyBorder="1"/>
    <xf numFmtId="170" fontId="3" fillId="32" borderId="1" xfId="32" applyFont="1" applyFill="1" applyBorder="1"/>
    <xf numFmtId="2" fontId="1" fillId="32" borderId="0" xfId="0" applyNumberFormat="1" applyFont="1" applyFill="1" applyAlignment="1"/>
    <xf numFmtId="2" fontId="3" fillId="32" borderId="0" xfId="0" applyNumberFormat="1" applyFont="1" applyFill="1" applyAlignment="1">
      <alignment horizontal="centerContinuous"/>
    </xf>
    <xf numFmtId="0" fontId="3" fillId="32" borderId="0" xfId="0" applyFont="1" applyFill="1"/>
    <xf numFmtId="4" fontId="3" fillId="32" borderId="0" xfId="0" applyNumberFormat="1" applyFont="1" applyFill="1" applyAlignment="1">
      <alignment horizontal="centerContinuous"/>
    </xf>
    <xf numFmtId="2" fontId="3" fillId="32" borderId="0" xfId="0" applyNumberFormat="1" applyFont="1" applyFill="1"/>
    <xf numFmtId="0" fontId="21" fillId="32" borderId="0" xfId="0" applyFont="1" applyFill="1"/>
    <xf numFmtId="2" fontId="3" fillId="32" borderId="0" xfId="0" applyNumberFormat="1" applyFont="1" applyFill="1" applyBorder="1"/>
    <xf numFmtId="172" fontId="3" fillId="32" borderId="0" xfId="0" applyNumberFormat="1" applyFont="1" applyFill="1" applyBorder="1"/>
    <xf numFmtId="172" fontId="3" fillId="32" borderId="0" xfId="0" applyNumberFormat="1" applyFont="1" applyFill="1"/>
    <xf numFmtId="170" fontId="3" fillId="32" borderId="0" xfId="32" applyFont="1" applyFill="1"/>
    <xf numFmtId="2" fontId="2" fillId="32" borderId="0" xfId="0" applyNumberFormat="1" applyFont="1" applyFill="1" applyAlignment="1">
      <alignment horizontal="left"/>
    </xf>
    <xf numFmtId="4" fontId="3" fillId="32" borderId="0" xfId="0" applyNumberFormat="1" applyFont="1" applyFill="1"/>
    <xf numFmtId="0" fontId="1" fillId="32" borderId="0" xfId="0" applyFont="1" applyFill="1" applyAlignment="1">
      <alignment horizontal="centerContinuous"/>
    </xf>
    <xf numFmtId="170" fontId="21" fillId="32" borderId="0" xfId="32" applyFont="1" applyFill="1"/>
    <xf numFmtId="171" fontId="6" fillId="32" borderId="0" xfId="31" applyFont="1" applyFill="1" applyBorder="1" applyAlignment="1">
      <alignment horizontal="left" wrapText="1"/>
    </xf>
    <xf numFmtId="2" fontId="1" fillId="32" borderId="0" xfId="0" applyNumberFormat="1" applyFont="1" applyFill="1" applyAlignment="1">
      <alignment horizontal="center"/>
    </xf>
    <xf numFmtId="2" fontId="3" fillId="32" borderId="0" xfId="0" applyNumberFormat="1" applyFont="1" applyFill="1" applyAlignment="1">
      <alignment horizontal="left"/>
    </xf>
    <xf numFmtId="170" fontId="1" fillId="32" borderId="0" xfId="32" applyFont="1" applyFill="1" applyAlignment="1"/>
    <xf numFmtId="170" fontId="3" fillId="32" borderId="0" xfId="0" applyNumberFormat="1" applyFont="1" applyFill="1"/>
    <xf numFmtId="171" fontId="3" fillId="32" borderId="0" xfId="31" applyFont="1" applyFill="1"/>
    <xf numFmtId="170" fontId="1" fillId="32" borderId="0" xfId="32" applyFont="1" applyFill="1" applyAlignment="1">
      <alignment horizontal="center"/>
    </xf>
    <xf numFmtId="0" fontId="22" fillId="32" borderId="0" xfId="0" applyFont="1" applyFill="1" applyBorder="1"/>
    <xf numFmtId="170" fontId="21" fillId="32" borderId="0" xfId="0" applyNumberFormat="1" applyFont="1" applyFill="1"/>
    <xf numFmtId="0" fontId="21" fillId="32" borderId="0" xfId="0" applyFont="1" applyFill="1" applyBorder="1"/>
    <xf numFmtId="4" fontId="22" fillId="32" borderId="0" xfId="0" applyNumberFormat="1" applyFont="1" applyFill="1" applyBorder="1"/>
    <xf numFmtId="0" fontId="1" fillId="32" borderId="0" xfId="0" applyFont="1" applyFill="1" applyBorder="1"/>
    <xf numFmtId="2" fontId="1" fillId="32" borderId="0" xfId="0" applyNumberFormat="1" applyFont="1" applyFill="1" applyBorder="1" applyAlignment="1">
      <alignment horizontal="center"/>
    </xf>
    <xf numFmtId="2" fontId="23" fillId="32" borderId="0" xfId="0" applyNumberFormat="1" applyFont="1" applyFill="1" applyBorder="1" applyAlignment="1">
      <alignment horizontal="center"/>
    </xf>
    <xf numFmtId="2" fontId="1" fillId="32" borderId="0" xfId="0" applyNumberFormat="1" applyFont="1" applyFill="1"/>
    <xf numFmtId="4" fontId="1" fillId="32" borderId="0" xfId="0" applyNumberFormat="1" applyFont="1" applyFill="1" applyAlignment="1">
      <alignment horizontal="center"/>
    </xf>
    <xf numFmtId="0" fontId="1" fillId="32" borderId="0" xfId="0" applyFont="1" applyFill="1" applyAlignment="1">
      <alignment horizontal="center"/>
    </xf>
    <xf numFmtId="2" fontId="1" fillId="0" borderId="0" xfId="0" applyNumberFormat="1" applyFont="1" applyFill="1" applyAlignment="1"/>
    <xf numFmtId="172" fontId="1" fillId="0" borderId="0" xfId="0" applyNumberFormat="1" applyFont="1" applyFill="1"/>
    <xf numFmtId="172" fontId="3" fillId="0" borderId="0" xfId="0" applyNumberFormat="1" applyFont="1" applyFill="1" applyBorder="1"/>
    <xf numFmtId="172" fontId="1" fillId="0" borderId="0" xfId="0" applyNumberFormat="1" applyFont="1" applyFill="1" applyAlignment="1">
      <alignment horizontal="center"/>
    </xf>
    <xf numFmtId="172" fontId="3" fillId="0" borderId="0" xfId="0" applyNumberFormat="1" applyFont="1" applyFill="1"/>
    <xf numFmtId="170" fontId="21" fillId="0" borderId="1" xfId="32" applyFont="1" applyFill="1" applyBorder="1"/>
    <xf numFmtId="170" fontId="21" fillId="0" borderId="0" xfId="0" applyNumberFormat="1" applyFont="1" applyFill="1"/>
    <xf numFmtId="171" fontId="21" fillId="0" borderId="0" xfId="0" applyNumberFormat="1" applyFont="1" applyFill="1"/>
    <xf numFmtId="166" fontId="1" fillId="0" borderId="0" xfId="0" applyNumberFormat="1" applyFont="1" applyFill="1" applyBorder="1"/>
    <xf numFmtId="172" fontId="3" fillId="0" borderId="0" xfId="0" applyNumberFormat="1" applyFont="1" applyFill="1" applyAlignment="1"/>
    <xf numFmtId="172" fontId="21" fillId="0" borderId="0" xfId="0" applyNumberFormat="1" applyFont="1" applyFill="1"/>
    <xf numFmtId="172" fontId="1" fillId="0" borderId="0" xfId="0" applyNumberFormat="1" applyFont="1" applyFill="1" applyAlignment="1"/>
    <xf numFmtId="166" fontId="21" fillId="0" borderId="0" xfId="0" applyNumberFormat="1" applyFont="1" applyFill="1"/>
    <xf numFmtId="170" fontId="21" fillId="32" borderId="1" xfId="32" applyFont="1" applyFill="1" applyBorder="1"/>
    <xf numFmtId="2" fontId="2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167" fontId="21" fillId="0" borderId="0" xfId="0" applyNumberFormat="1" applyFont="1" applyFill="1"/>
    <xf numFmtId="171" fontId="21" fillId="0" borderId="0" xfId="31" applyNumberFormat="1" applyFont="1" applyFill="1"/>
    <xf numFmtId="2" fontId="3" fillId="0" borderId="0" xfId="0" applyNumberFormat="1" applyFont="1" applyFill="1" applyBorder="1" applyAlignment="1"/>
    <xf numFmtId="0" fontId="24" fillId="0" borderId="0" xfId="0" applyFont="1" applyFill="1"/>
    <xf numFmtId="171" fontId="3" fillId="0" borderId="0" xfId="31" applyNumberFormat="1" applyFont="1" applyFill="1"/>
    <xf numFmtId="4" fontId="3" fillId="0" borderId="0" xfId="0" applyNumberFormat="1" applyFont="1" applyFill="1"/>
    <xf numFmtId="166" fontId="3" fillId="0" borderId="0" xfId="0" applyNumberFormat="1" applyFont="1" applyFill="1"/>
    <xf numFmtId="166" fontId="3" fillId="0" borderId="0" xfId="31" applyNumberFormat="1" applyFont="1" applyFill="1"/>
    <xf numFmtId="0" fontId="0" fillId="32" borderId="0" xfId="0" applyFill="1" applyBorder="1" applyAlignment="1">
      <alignment horizontal="left" wrapText="1"/>
    </xf>
    <xf numFmtId="171" fontId="21" fillId="32" borderId="0" xfId="31" applyFont="1" applyFill="1"/>
    <xf numFmtId="172" fontId="21" fillId="32" borderId="0" xfId="0" applyNumberFormat="1" applyFont="1" applyFill="1"/>
    <xf numFmtId="170" fontId="21" fillId="32" borderId="0" xfId="32" applyFont="1" applyFill="1" applyBorder="1"/>
    <xf numFmtId="172" fontId="1" fillId="32" borderId="0" xfId="0" applyNumberFormat="1" applyFont="1" applyFill="1"/>
    <xf numFmtId="171" fontId="21" fillId="0" borderId="0" xfId="31" applyNumberFormat="1" applyFont="1" applyFill="1" applyBorder="1"/>
    <xf numFmtId="0" fontId="24" fillId="0" borderId="0" xfId="0" applyFont="1" applyFill="1" applyBorder="1"/>
    <xf numFmtId="0" fontId="21" fillId="0" borderId="0" xfId="0" applyFont="1" applyFill="1" applyBorder="1"/>
    <xf numFmtId="166" fontId="24" fillId="0" borderId="0" xfId="0" applyNumberFormat="1" applyFont="1" applyFill="1" applyBorder="1"/>
    <xf numFmtId="170" fontId="1" fillId="32" borderId="2" xfId="32" applyFont="1" applyFill="1" applyBorder="1"/>
    <xf numFmtId="170" fontId="21" fillId="0" borderId="0" xfId="32" applyFont="1" applyFill="1"/>
    <xf numFmtId="170" fontId="21" fillId="0" borderId="0" xfId="32" applyFont="1"/>
    <xf numFmtId="0" fontId="24" fillId="0" borderId="0" xfId="0" applyFont="1"/>
    <xf numFmtId="171" fontId="3" fillId="0" borderId="0" xfId="31" applyFont="1" applyFill="1"/>
    <xf numFmtId="171" fontId="24" fillId="0" borderId="0" xfId="31" applyFont="1" applyFill="1" applyBorder="1"/>
    <xf numFmtId="171" fontId="3" fillId="32" borderId="0" xfId="31" applyFont="1" applyFill="1" applyBorder="1"/>
    <xf numFmtId="172" fontId="3" fillId="32" borderId="1" xfId="0" applyNumberFormat="1" applyFont="1" applyFill="1" applyBorder="1"/>
    <xf numFmtId="170" fontId="1" fillId="32" borderId="0" xfId="32" applyFont="1" applyFill="1"/>
    <xf numFmtId="170" fontId="3" fillId="0" borderId="0" xfId="32" applyFont="1" applyFill="1"/>
    <xf numFmtId="170" fontId="1" fillId="0" borderId="0" xfId="32" applyFont="1" applyFill="1" applyBorder="1"/>
    <xf numFmtId="170" fontId="21" fillId="32" borderId="0" xfId="32" applyFont="1" applyFill="1" applyBorder="1" applyAlignment="1">
      <alignment horizontal="right"/>
    </xf>
    <xf numFmtId="170" fontId="3" fillId="0" borderId="0" xfId="32" applyFont="1" applyFill="1" applyBorder="1" applyAlignment="1"/>
    <xf numFmtId="170" fontId="1" fillId="32" borderId="3" xfId="32" applyFont="1" applyFill="1" applyBorder="1" applyAlignment="1">
      <alignment horizontal="right"/>
    </xf>
    <xf numFmtId="170" fontId="24" fillId="32" borderId="2" xfId="32" applyFont="1" applyFill="1" applyBorder="1"/>
    <xf numFmtId="2" fontId="1" fillId="0" borderId="0" xfId="0" applyNumberFormat="1" applyFont="1" applyFill="1" applyAlignment="1">
      <alignment horizontal="left"/>
    </xf>
    <xf numFmtId="2" fontId="3" fillId="0" borderId="0" xfId="0" applyNumberFormat="1" applyFont="1" applyFill="1" applyAlignment="1">
      <alignment horizontal="left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32" borderId="0" xfId="0" applyFont="1" applyFill="1" applyBorder="1"/>
    <xf numFmtId="170" fontId="3" fillId="32" borderId="1" xfId="32" applyFont="1" applyFill="1" applyBorder="1" applyAlignment="1">
      <alignment horizontal="right"/>
    </xf>
    <xf numFmtId="0" fontId="2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32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32" borderId="0" xfId="0" applyNumberFormat="1" applyFont="1" applyFill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oneda" xfId="32" builtinId="4"/>
    <cellStyle name="Moneda 2" xfId="33"/>
    <cellStyle name="Moneda 3" xfId="34"/>
    <cellStyle name="Neutral" xfId="35" builtinId="28" customBuiltin="1"/>
    <cellStyle name="Normal" xfId="0" builtinId="0"/>
    <cellStyle name="Normal 2" xfId="3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2276475</xdr:colOff>
      <xdr:row>3</xdr:row>
      <xdr:rowOff>190500</xdr:rowOff>
    </xdr:to>
    <xdr:pic>
      <xdr:nvPicPr>
        <xdr:cNvPr id="1153" name="Picture 1" descr="C:\Users\Gustavo Siman\AppData\Local\Microsoft\Windows\Temporary Internet Files\Content.Outlook\ALCR0PF9\logo optima servicio financiero opcion 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0"/>
          <a:ext cx="22764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257175</xdr:colOff>
      <xdr:row>2</xdr:row>
      <xdr:rowOff>161925</xdr:rowOff>
    </xdr:to>
    <xdr:pic>
      <xdr:nvPicPr>
        <xdr:cNvPr id="2177" name="Picture 1" descr="C:\Users\Gustavo Siman\AppData\Local\Microsoft\Windows\Temporary Internet Files\Content.Outlook\ALCR0PF9\logo optima servicio financiero opcion 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5049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W57"/>
  <sheetViews>
    <sheetView showGridLines="0" tabSelected="1" zoomScale="80" zoomScaleNormal="80" workbookViewId="0">
      <selection activeCell="H17" sqref="H17"/>
    </sheetView>
  </sheetViews>
  <sheetFormatPr baseColWidth="10" defaultRowHeight="15" x14ac:dyDescent="0.2"/>
  <cols>
    <col min="1" max="1" width="9.85546875" style="16" customWidth="1"/>
    <col min="2" max="2" width="51.42578125" style="16" customWidth="1"/>
    <col min="3" max="3" width="3.28515625" style="16" customWidth="1"/>
    <col min="4" max="4" width="18.7109375" style="34" bestFit="1" customWidth="1"/>
    <col min="5" max="5" width="3.140625" style="34" customWidth="1"/>
    <col min="6" max="6" width="21.85546875" style="34" customWidth="1"/>
    <col min="7" max="7" width="3.140625" style="34" customWidth="1"/>
    <col min="8" max="8" width="51.28515625" style="34" bestFit="1" customWidth="1"/>
    <col min="9" max="9" width="3.28515625" style="34" customWidth="1"/>
    <col min="10" max="10" width="19" style="34" customWidth="1"/>
    <col min="11" max="11" width="3.28515625" style="34" customWidth="1"/>
    <col min="12" max="12" width="18.7109375" style="34" bestFit="1" customWidth="1"/>
    <col min="13" max="13" width="17" style="16" customWidth="1"/>
    <col min="14" max="14" width="16.85546875" style="16" bestFit="1" customWidth="1"/>
    <col min="15" max="15" width="14.85546875" style="16" customWidth="1"/>
    <col min="16" max="16" width="14.85546875" style="16" bestFit="1" customWidth="1"/>
    <col min="17" max="17" width="11.85546875" style="16" bestFit="1" customWidth="1"/>
    <col min="18" max="18" width="14.28515625" style="16" customWidth="1"/>
    <col min="19" max="16384" width="11.42578125" style="16"/>
  </cols>
  <sheetData>
    <row r="1" spans="2:18" ht="15.75" x14ac:dyDescent="0.25">
      <c r="B1" s="115" t="s">
        <v>42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2:18" ht="15.75" x14ac:dyDescent="0.25">
      <c r="B2" s="117" t="s">
        <v>54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2:18" ht="15.75" x14ac:dyDescent="0.25">
      <c r="B3" s="115" t="s">
        <v>37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2:18" ht="15.75" x14ac:dyDescent="0.25">
      <c r="B4" s="115" t="s">
        <v>65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2:18" ht="15.75" x14ac:dyDescent="0.25">
      <c r="B5" s="6"/>
      <c r="C5" s="7"/>
      <c r="D5" s="30"/>
      <c r="E5" s="30"/>
      <c r="F5" s="30"/>
      <c r="G5" s="31"/>
      <c r="H5" s="30"/>
      <c r="I5" s="30"/>
      <c r="J5" s="32"/>
      <c r="K5" s="30"/>
      <c r="L5" s="30"/>
    </row>
    <row r="6" spans="2:18" s="96" customFormat="1" ht="15.75" x14ac:dyDescent="0.25">
      <c r="B6" s="118" t="s">
        <v>1</v>
      </c>
      <c r="C6" s="118"/>
      <c r="D6" s="118"/>
      <c r="E6" s="118"/>
      <c r="F6" s="118"/>
      <c r="G6" s="119" t="s">
        <v>2</v>
      </c>
      <c r="H6" s="119"/>
      <c r="I6" s="119"/>
      <c r="J6" s="119"/>
      <c r="K6" s="119"/>
      <c r="L6" s="119"/>
    </row>
    <row r="7" spans="2:18" x14ac:dyDescent="0.2">
      <c r="B7" s="8"/>
      <c r="C7" s="8"/>
      <c r="D7" s="33"/>
      <c r="E7" s="33"/>
      <c r="G7" s="31"/>
      <c r="H7" s="35"/>
      <c r="I7" s="35"/>
      <c r="J7" s="36"/>
      <c r="K7" s="36"/>
      <c r="L7" s="36"/>
    </row>
    <row r="8" spans="2:18" ht="15.75" x14ac:dyDescent="0.25">
      <c r="B8" s="3" t="s">
        <v>9</v>
      </c>
      <c r="C8" s="8"/>
      <c r="D8" s="37"/>
      <c r="E8" s="37"/>
      <c r="F8" s="38">
        <f>SUM(D10:D17)</f>
        <v>39334996.329999998</v>
      </c>
      <c r="G8" s="31"/>
      <c r="H8" s="39" t="s">
        <v>14</v>
      </c>
      <c r="I8" s="40"/>
      <c r="J8" s="37"/>
      <c r="K8" s="37"/>
      <c r="L8" s="38">
        <f>SUM(J9:J15)</f>
        <v>15583623.91</v>
      </c>
      <c r="M8" s="17"/>
      <c r="N8" s="17"/>
    </row>
    <row r="9" spans="2:18" ht="15.75" x14ac:dyDescent="0.25">
      <c r="B9" s="6"/>
      <c r="C9" s="8"/>
      <c r="D9" s="37"/>
      <c r="E9" s="37"/>
      <c r="F9" s="38"/>
      <c r="G9" s="31"/>
      <c r="H9" s="33" t="s">
        <v>15</v>
      </c>
      <c r="I9" s="33"/>
      <c r="J9" s="95">
        <v>13944199.99</v>
      </c>
      <c r="K9" s="36"/>
      <c r="L9" s="36"/>
      <c r="N9" s="20"/>
      <c r="O9" s="27"/>
    </row>
    <row r="10" spans="2:18" ht="15.75" x14ac:dyDescent="0.25">
      <c r="B10" s="8" t="s">
        <v>10</v>
      </c>
      <c r="C10" s="8"/>
      <c r="D10" s="38">
        <v>4259675.13</v>
      </c>
      <c r="E10" s="37"/>
      <c r="F10" s="38"/>
      <c r="G10" s="41"/>
      <c r="H10" s="34" t="s">
        <v>51</v>
      </c>
      <c r="J10" s="27">
        <v>1000000</v>
      </c>
      <c r="L10" s="36"/>
      <c r="P10" s="17"/>
      <c r="Q10" s="17"/>
      <c r="R10" s="17"/>
    </row>
    <row r="11" spans="2:18" ht="15.75" x14ac:dyDescent="0.25">
      <c r="B11" s="9" t="s">
        <v>28</v>
      </c>
      <c r="D11" s="42">
        <v>33483905</v>
      </c>
      <c r="E11" s="37"/>
      <c r="F11" s="43"/>
      <c r="G11" s="30"/>
      <c r="H11" s="33" t="s">
        <v>16</v>
      </c>
      <c r="I11" s="33"/>
      <c r="J11" s="20">
        <v>386560.56999999995</v>
      </c>
      <c r="K11" s="36"/>
      <c r="L11" s="85"/>
      <c r="M11" s="26"/>
      <c r="P11" s="17"/>
      <c r="Q11" s="17"/>
      <c r="R11" s="17"/>
    </row>
    <row r="12" spans="2:18" x14ac:dyDescent="0.2">
      <c r="B12" s="9" t="s">
        <v>11</v>
      </c>
      <c r="D12" s="27">
        <v>-785331.19999999995</v>
      </c>
      <c r="F12" s="42"/>
      <c r="G12" s="30"/>
      <c r="H12" s="33" t="s">
        <v>17</v>
      </c>
      <c r="I12" s="33"/>
      <c r="J12" s="27">
        <v>52697.64</v>
      </c>
      <c r="K12" s="36"/>
      <c r="L12" s="99"/>
      <c r="M12" s="26"/>
      <c r="N12" s="20"/>
      <c r="P12" s="17"/>
      <c r="Q12" s="17"/>
      <c r="R12" s="17"/>
    </row>
    <row r="13" spans="2:18" ht="15.75" x14ac:dyDescent="0.25">
      <c r="B13" s="9" t="s">
        <v>12</v>
      </c>
      <c r="C13" s="8"/>
      <c r="D13" s="27">
        <v>608337.76</v>
      </c>
      <c r="F13" s="84"/>
      <c r="G13" s="30"/>
      <c r="H13" s="33" t="s">
        <v>18</v>
      </c>
      <c r="I13" s="35"/>
      <c r="J13" s="27">
        <v>103787.08</v>
      </c>
      <c r="K13" s="36"/>
      <c r="M13" s="26"/>
      <c r="N13" s="20"/>
      <c r="P13" s="17"/>
      <c r="Q13" s="17"/>
      <c r="R13" s="17"/>
    </row>
    <row r="14" spans="2:18" ht="15.75" x14ac:dyDescent="0.25">
      <c r="B14" s="9" t="s">
        <v>49</v>
      </c>
      <c r="D14" s="27">
        <v>1282626.6300000001</v>
      </c>
      <c r="E14" s="37"/>
      <c r="F14" s="38"/>
      <c r="G14" s="44"/>
      <c r="H14" s="33" t="s">
        <v>27</v>
      </c>
      <c r="J14" s="27">
        <v>469.94</v>
      </c>
      <c r="K14" s="37"/>
      <c r="L14" s="99"/>
      <c r="M14" s="26"/>
      <c r="N14" s="20"/>
      <c r="P14" s="17"/>
      <c r="Q14" s="17"/>
      <c r="R14" s="17"/>
    </row>
    <row r="15" spans="2:18" ht="15.75" x14ac:dyDescent="0.25">
      <c r="B15" s="8" t="s">
        <v>4</v>
      </c>
      <c r="C15" s="8"/>
      <c r="D15" s="27">
        <v>226711.59</v>
      </c>
      <c r="E15" s="37"/>
      <c r="F15" s="38"/>
      <c r="G15" s="44"/>
      <c r="H15" s="45" t="s">
        <v>32</v>
      </c>
      <c r="J15" s="28">
        <v>95908.69</v>
      </c>
      <c r="L15" s="17"/>
      <c r="N15" s="20"/>
      <c r="P15" s="17"/>
      <c r="Q15" s="17"/>
      <c r="R15" s="17"/>
    </row>
    <row r="16" spans="2:18" x14ac:dyDescent="0.2">
      <c r="B16" s="8" t="s">
        <v>13</v>
      </c>
      <c r="C16" s="8"/>
      <c r="D16" s="27">
        <v>215782.91</v>
      </c>
      <c r="E16" s="37"/>
      <c r="F16" s="42"/>
      <c r="G16" s="33"/>
      <c r="N16" s="20"/>
      <c r="P16" s="17"/>
      <c r="Q16" s="17"/>
      <c r="R16" s="17"/>
    </row>
    <row r="17" spans="1:18" x14ac:dyDescent="0.2">
      <c r="B17" s="14" t="s">
        <v>33</v>
      </c>
      <c r="C17" s="19"/>
      <c r="D17" s="28">
        <v>43288.51</v>
      </c>
      <c r="F17" s="38"/>
      <c r="N17" s="20"/>
      <c r="P17" s="17"/>
      <c r="Q17" s="17"/>
      <c r="R17" s="17"/>
    </row>
    <row r="18" spans="1:18" x14ac:dyDescent="0.2">
      <c r="E18" s="37"/>
      <c r="P18" s="17"/>
      <c r="Q18" s="17"/>
      <c r="R18" s="17"/>
    </row>
    <row r="19" spans="1:18" ht="15.75" x14ac:dyDescent="0.25">
      <c r="B19" s="3" t="s">
        <v>3</v>
      </c>
      <c r="C19" s="8"/>
      <c r="D19" s="37"/>
      <c r="F19" s="38">
        <f>SUM(D20:D25)</f>
        <v>1417456.41</v>
      </c>
      <c r="H19" s="39" t="s">
        <v>3</v>
      </c>
      <c r="L19" s="27">
        <f>SUM(J20:J22)</f>
        <v>18933093.310000002</v>
      </c>
      <c r="M19" s="20"/>
      <c r="P19" s="17"/>
      <c r="Q19" s="17"/>
      <c r="R19" s="17"/>
    </row>
    <row r="20" spans="1:18" x14ac:dyDescent="0.2">
      <c r="B20" s="4" t="s">
        <v>35</v>
      </c>
      <c r="C20" s="4"/>
      <c r="D20" s="27">
        <v>1633975.13</v>
      </c>
      <c r="E20" s="37"/>
      <c r="H20" s="33" t="s">
        <v>19</v>
      </c>
      <c r="J20" s="27">
        <v>17428825.710000001</v>
      </c>
      <c r="K20" s="27"/>
      <c r="L20" s="42"/>
      <c r="P20" s="17"/>
      <c r="Q20" s="17"/>
      <c r="R20" s="17"/>
    </row>
    <row r="21" spans="1:18" x14ac:dyDescent="0.2">
      <c r="B21" s="4" t="s">
        <v>34</v>
      </c>
      <c r="C21" s="4"/>
      <c r="D21" s="27">
        <v>-246097.28</v>
      </c>
      <c r="E21" s="36"/>
      <c r="F21" s="27"/>
      <c r="H21" s="33" t="s">
        <v>20</v>
      </c>
      <c r="J21" s="27">
        <v>4267.6000000000004</v>
      </c>
      <c r="K21" s="27"/>
      <c r="L21" s="42"/>
      <c r="P21" s="17"/>
      <c r="Q21" s="17"/>
      <c r="R21" s="17"/>
    </row>
    <row r="22" spans="1:18" x14ac:dyDescent="0.2">
      <c r="B22" s="16" t="s">
        <v>38</v>
      </c>
      <c r="D22" s="27">
        <v>2359.7099999999627</v>
      </c>
      <c r="E22" s="31"/>
      <c r="F22" s="38"/>
      <c r="H22" s="33" t="s">
        <v>48</v>
      </c>
      <c r="J22" s="28">
        <v>1500000</v>
      </c>
      <c r="K22" s="27"/>
      <c r="L22" s="27"/>
      <c r="P22" s="17"/>
      <c r="Q22" s="17"/>
      <c r="R22" s="17"/>
    </row>
    <row r="23" spans="1:18" x14ac:dyDescent="0.2">
      <c r="B23" s="4" t="s">
        <v>30</v>
      </c>
      <c r="D23" s="27">
        <v>21173.06</v>
      </c>
      <c r="E23" s="31"/>
      <c r="F23" s="38"/>
      <c r="M23" s="24"/>
      <c r="P23" s="17"/>
      <c r="Q23" s="17"/>
      <c r="R23" s="17"/>
    </row>
    <row r="24" spans="1:18" x14ac:dyDescent="0.2">
      <c r="B24" s="16" t="s">
        <v>43</v>
      </c>
      <c r="D24" s="73">
        <v>6045.79</v>
      </c>
      <c r="E24" s="37"/>
      <c r="F24" s="38"/>
      <c r="K24" s="27"/>
      <c r="L24" s="27"/>
      <c r="M24" s="24"/>
    </row>
    <row r="25" spans="1:18" x14ac:dyDescent="0.2">
      <c r="D25" s="27"/>
      <c r="G25" s="33"/>
      <c r="M25" s="20"/>
      <c r="N25" s="20"/>
    </row>
    <row r="26" spans="1:18" ht="15.75" x14ac:dyDescent="0.25">
      <c r="G26" s="33"/>
      <c r="H26" s="39" t="s">
        <v>21</v>
      </c>
      <c r="I26" s="33"/>
      <c r="J26" s="27"/>
      <c r="K26" s="27"/>
      <c r="L26" s="27">
        <f>SUM(J28:J33)</f>
        <v>6235735.5200000089</v>
      </c>
      <c r="M26" s="20"/>
      <c r="N26" s="17"/>
    </row>
    <row r="27" spans="1:18" x14ac:dyDescent="0.2">
      <c r="G27" s="33"/>
      <c r="H27" s="33"/>
      <c r="I27" s="33"/>
      <c r="J27" s="27"/>
      <c r="K27" s="27"/>
      <c r="L27" s="27"/>
      <c r="M27" s="20"/>
      <c r="N27" s="17"/>
    </row>
    <row r="28" spans="1:18" x14ac:dyDescent="0.2">
      <c r="G28" s="33"/>
      <c r="H28" s="31" t="s">
        <v>5</v>
      </c>
      <c r="I28" s="31"/>
      <c r="J28" s="27">
        <v>3188099.5999999996</v>
      </c>
      <c r="K28" s="38"/>
      <c r="L28" s="38"/>
    </row>
    <row r="29" spans="1:18" x14ac:dyDescent="0.2">
      <c r="E29" s="37"/>
      <c r="G29" s="33"/>
      <c r="H29" s="31" t="s">
        <v>44</v>
      </c>
      <c r="I29" s="31"/>
      <c r="J29" s="20">
        <v>96161.23000000001</v>
      </c>
      <c r="K29" s="38"/>
      <c r="L29" s="38"/>
    </row>
    <row r="30" spans="1:18" x14ac:dyDescent="0.2">
      <c r="E30" s="37"/>
      <c r="F30" s="38"/>
      <c r="G30" s="31"/>
      <c r="H30" s="31" t="s">
        <v>50</v>
      </c>
      <c r="I30" s="31"/>
      <c r="J30" s="38">
        <v>-9745.4399999901652</v>
      </c>
      <c r="K30" s="38"/>
      <c r="L30" s="51"/>
      <c r="N30" s="34"/>
    </row>
    <row r="31" spans="1:18" s="18" customFormat="1" x14ac:dyDescent="0.2">
      <c r="A31" s="16"/>
      <c r="D31" s="34"/>
      <c r="E31" s="37"/>
      <c r="F31" s="38"/>
      <c r="G31" s="31"/>
      <c r="H31" s="31" t="s">
        <v>47</v>
      </c>
      <c r="I31" s="31"/>
      <c r="J31" s="38">
        <v>280109.31</v>
      </c>
      <c r="K31" s="38"/>
      <c r="L31" s="34"/>
      <c r="M31" s="51"/>
      <c r="N31" s="16"/>
    </row>
    <row r="32" spans="1:18" x14ac:dyDescent="0.2">
      <c r="E32" s="31"/>
      <c r="F32" s="38"/>
      <c r="G32" s="31"/>
      <c r="H32" s="31" t="s">
        <v>45</v>
      </c>
      <c r="I32" s="31"/>
      <c r="J32" s="27">
        <v>2042431.88</v>
      </c>
      <c r="K32" s="38"/>
      <c r="L32" s="42"/>
      <c r="M32" s="86"/>
      <c r="N32" s="18"/>
    </row>
    <row r="33" spans="2:23" x14ac:dyDescent="0.2">
      <c r="E33" s="31"/>
      <c r="F33" s="38"/>
      <c r="G33" s="31"/>
      <c r="H33" s="31" t="s">
        <v>53</v>
      </c>
      <c r="I33" s="31"/>
      <c r="J33" s="28">
        <v>638678.93999999994</v>
      </c>
      <c r="K33" s="42"/>
      <c r="L33" s="42"/>
      <c r="M33" s="86"/>
      <c r="N33" s="20"/>
    </row>
    <row r="34" spans="2:23" x14ac:dyDescent="0.2">
      <c r="E34" s="31"/>
      <c r="F34" s="38"/>
      <c r="G34" s="31"/>
      <c r="K34" s="42"/>
      <c r="M34" s="86"/>
    </row>
    <row r="35" spans="2:23" x14ac:dyDescent="0.2">
      <c r="G35" s="33"/>
      <c r="H35" s="31"/>
      <c r="J35" s="27"/>
      <c r="K35" s="42"/>
      <c r="L35" s="42"/>
      <c r="M35" s="86"/>
      <c r="O35" s="20"/>
      <c r="P35" s="20"/>
    </row>
    <row r="36" spans="2:23" x14ac:dyDescent="0.2">
      <c r="G36" s="33"/>
      <c r="H36" s="31"/>
      <c r="I36" s="31"/>
      <c r="J36" s="38"/>
      <c r="K36" s="38"/>
      <c r="L36" s="38"/>
      <c r="M36" s="51"/>
      <c r="N36" s="17"/>
      <c r="O36" s="21"/>
    </row>
    <row r="37" spans="2:23" ht="16.5" thickBot="1" x14ac:dyDescent="0.3">
      <c r="B37" s="13" t="s">
        <v>6</v>
      </c>
      <c r="E37" s="37"/>
      <c r="F37" s="93">
        <f>+F19+F8</f>
        <v>40752452.739999995</v>
      </c>
      <c r="G37" s="33"/>
      <c r="H37" s="29" t="s">
        <v>31</v>
      </c>
      <c r="I37" s="29"/>
      <c r="J37" s="46"/>
      <c r="K37" s="46"/>
      <c r="L37" s="93">
        <f>+L26+L19+L8</f>
        <v>40752452.74000001</v>
      </c>
      <c r="M37" s="86"/>
      <c r="N37" s="17"/>
    </row>
    <row r="38" spans="2:23" ht="16.5" thickTop="1" x14ac:dyDescent="0.25">
      <c r="C38" s="13"/>
      <c r="D38" s="42"/>
      <c r="E38" s="33"/>
      <c r="F38" s="48"/>
      <c r="G38" s="33"/>
      <c r="H38" s="31"/>
      <c r="I38" s="31"/>
      <c r="J38" s="40"/>
      <c r="K38" s="31"/>
      <c r="L38" s="47"/>
      <c r="M38" s="34"/>
    </row>
    <row r="39" spans="2:23" ht="15.75" x14ac:dyDescent="0.25">
      <c r="C39" s="4"/>
      <c r="D39" s="49"/>
      <c r="E39" s="33"/>
      <c r="F39" s="38"/>
      <c r="G39" s="33"/>
      <c r="H39" s="31"/>
      <c r="I39" s="31"/>
      <c r="J39" s="40"/>
      <c r="K39" s="31"/>
      <c r="L39" s="47"/>
    </row>
    <row r="40" spans="2:23" ht="15.75" x14ac:dyDescent="0.25">
      <c r="C40" s="4"/>
      <c r="D40" s="49"/>
      <c r="E40" s="50" t="s">
        <v>7</v>
      </c>
      <c r="L40" s="51"/>
    </row>
    <row r="41" spans="2:23" x14ac:dyDescent="0.2">
      <c r="B41" s="4"/>
      <c r="C41" s="4"/>
      <c r="D41" s="38"/>
      <c r="E41" s="50"/>
      <c r="F41" s="52"/>
      <c r="G41" s="52"/>
      <c r="H41" s="52"/>
      <c r="S41" s="22"/>
      <c r="U41" s="22"/>
      <c r="V41" s="22"/>
      <c r="W41" s="22"/>
    </row>
    <row r="42" spans="2:23" x14ac:dyDescent="0.2">
      <c r="B42" s="5"/>
      <c r="C42" s="4"/>
      <c r="D42" s="38"/>
      <c r="E42" s="50"/>
      <c r="F42" s="50"/>
      <c r="G42" s="53"/>
      <c r="H42" s="50"/>
      <c r="I42" s="31"/>
      <c r="J42" s="40"/>
      <c r="K42" s="31"/>
      <c r="L42" s="31"/>
      <c r="S42" s="22"/>
      <c r="T42" s="22"/>
      <c r="U42" s="22"/>
      <c r="V42" s="22"/>
      <c r="W42" s="22"/>
    </row>
    <row r="43" spans="2:23" ht="15.75" x14ac:dyDescent="0.25">
      <c r="B43" s="12"/>
      <c r="C43" s="4"/>
      <c r="D43" s="31"/>
      <c r="E43" s="50"/>
      <c r="F43" s="54"/>
      <c r="G43" s="55"/>
      <c r="H43" s="56"/>
      <c r="I43" s="57"/>
      <c r="K43" s="58"/>
      <c r="L43" s="58"/>
      <c r="S43" s="22"/>
      <c r="T43" s="22"/>
      <c r="U43" s="22"/>
      <c r="V43" s="22"/>
      <c r="W43" s="22"/>
    </row>
    <row r="44" spans="2:23" ht="15.75" x14ac:dyDescent="0.25">
      <c r="I44" s="57"/>
      <c r="J44" s="116"/>
      <c r="K44" s="116"/>
      <c r="L44" s="58"/>
      <c r="N44" s="20"/>
      <c r="S44" s="22"/>
      <c r="T44" s="22"/>
      <c r="U44" s="22"/>
      <c r="V44" s="22"/>
      <c r="W44" s="22"/>
    </row>
    <row r="45" spans="2:23" x14ac:dyDescent="0.2">
      <c r="I45" s="31"/>
      <c r="J45" s="40"/>
      <c r="K45" s="31"/>
      <c r="L45" s="31"/>
      <c r="S45" s="22"/>
      <c r="T45" s="22"/>
      <c r="U45" s="22"/>
      <c r="V45" s="22"/>
      <c r="W45" s="22"/>
    </row>
    <row r="46" spans="2:23" ht="15.75" x14ac:dyDescent="0.25">
      <c r="B46" s="120" t="s">
        <v>61</v>
      </c>
      <c r="C46" s="120"/>
      <c r="D46" s="120"/>
      <c r="E46" s="120"/>
      <c r="G46" s="79"/>
      <c r="H46" s="110" t="s">
        <v>62</v>
      </c>
      <c r="M46" s="20"/>
      <c r="S46" s="22"/>
      <c r="T46" s="22"/>
      <c r="U46" s="22"/>
      <c r="V46" s="22"/>
      <c r="W46" s="22"/>
    </row>
    <row r="47" spans="2:23" ht="15.75" x14ac:dyDescent="0.25">
      <c r="B47" s="114" t="s">
        <v>63</v>
      </c>
      <c r="C47" s="114"/>
      <c r="D47" s="114"/>
      <c r="E47" s="112"/>
      <c r="G47" s="79"/>
      <c r="H47" s="111" t="s">
        <v>64</v>
      </c>
    </row>
    <row r="48" spans="2:23" ht="15.75" x14ac:dyDescent="0.25">
      <c r="B48" s="4"/>
      <c r="C48" s="4"/>
      <c r="D48" s="59"/>
      <c r="N48" s="20"/>
    </row>
    <row r="49" spans="2:13" x14ac:dyDescent="0.2">
      <c r="B49" s="4"/>
      <c r="D49" s="31"/>
    </row>
    <row r="51" spans="2:13" x14ac:dyDescent="0.2">
      <c r="F51" s="51"/>
      <c r="M51" s="20"/>
    </row>
    <row r="57" spans="2:13" x14ac:dyDescent="0.2">
      <c r="M57" s="20"/>
    </row>
  </sheetData>
  <mergeCells count="9">
    <mergeCell ref="B47:D47"/>
    <mergeCell ref="B4:L4"/>
    <mergeCell ref="J44:K44"/>
    <mergeCell ref="B1:L1"/>
    <mergeCell ref="B2:L2"/>
    <mergeCell ref="B3:L3"/>
    <mergeCell ref="B6:F6"/>
    <mergeCell ref="G6:L6"/>
    <mergeCell ref="B46:E46"/>
  </mergeCells>
  <pageMargins left="0.27559055118110237" right="0.15748031496062992" top="0.47244094488188981" bottom="0.19685039370078741" header="0.31496062992125984" footer="0.31496062992125984"/>
  <pageSetup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3:Q55"/>
  <sheetViews>
    <sheetView showGridLines="0" zoomScale="80" zoomScaleNormal="80" workbookViewId="0">
      <selection activeCell="H12" sqref="H12"/>
    </sheetView>
  </sheetViews>
  <sheetFormatPr baseColWidth="10" defaultRowHeight="15" x14ac:dyDescent="0.2"/>
  <cols>
    <col min="1" max="1" width="19.140625" style="18" customWidth="1"/>
    <col min="2" max="2" width="29.28515625" style="18" customWidth="1"/>
    <col min="3" max="3" width="17.42578125" style="18" bestFit="1" customWidth="1"/>
    <col min="4" max="4" width="10.140625" style="18" customWidth="1"/>
    <col min="5" max="5" width="20.28515625" style="18" customWidth="1"/>
    <col min="6" max="6" width="8.140625" style="18" customWidth="1"/>
    <col min="7" max="7" width="17.42578125" style="18" bestFit="1" customWidth="1"/>
    <col min="8" max="8" width="16.7109375" style="18" customWidth="1"/>
    <col min="9" max="9" width="21.28515625" style="18" bestFit="1" customWidth="1"/>
    <col min="10" max="10" width="19.140625" style="18" customWidth="1"/>
    <col min="11" max="11" width="27.7109375" style="16" customWidth="1"/>
    <col min="12" max="12" width="47" style="16" customWidth="1"/>
    <col min="13" max="13" width="39.85546875" style="16" customWidth="1"/>
    <col min="14" max="14" width="14.7109375" style="16" bestFit="1" customWidth="1"/>
    <col min="15" max="15" width="18.28515625" style="16" customWidth="1"/>
    <col min="16" max="16" width="15.42578125" style="16" bestFit="1" customWidth="1"/>
    <col min="17" max="17" width="14.140625" style="16" bestFit="1" customWidth="1"/>
    <col min="18" max="16384" width="11.42578125" style="16"/>
  </cols>
  <sheetData>
    <row r="3" spans="1:16" ht="15.75" x14ac:dyDescent="0.25">
      <c r="A3" s="117" t="s">
        <v>8</v>
      </c>
      <c r="B3" s="117"/>
      <c r="C3" s="117"/>
      <c r="D3" s="117"/>
      <c r="E3" s="117"/>
      <c r="F3" s="117"/>
      <c r="G3" s="117"/>
      <c r="H3" s="10"/>
      <c r="I3" s="10"/>
      <c r="J3" s="10"/>
      <c r="K3" s="2"/>
      <c r="L3" s="2"/>
      <c r="M3" s="2"/>
    </row>
    <row r="4" spans="1:16" ht="15.75" x14ac:dyDescent="0.25">
      <c r="A4" s="117" t="s">
        <v>55</v>
      </c>
      <c r="B4" s="117"/>
      <c r="C4" s="117"/>
      <c r="D4" s="117"/>
      <c r="E4" s="117"/>
      <c r="F4" s="117"/>
      <c r="G4" s="117"/>
      <c r="H4" s="10"/>
      <c r="I4" s="10"/>
      <c r="J4" s="10"/>
      <c r="K4" s="10"/>
      <c r="L4" s="10"/>
      <c r="M4" s="10"/>
    </row>
    <row r="5" spans="1:16" ht="15.75" x14ac:dyDescent="0.25">
      <c r="A5" s="117" t="s">
        <v>37</v>
      </c>
      <c r="B5" s="117"/>
      <c r="C5" s="117"/>
      <c r="D5" s="117"/>
      <c r="E5" s="117"/>
      <c r="F5" s="117"/>
      <c r="G5" s="117"/>
      <c r="H5" s="10"/>
      <c r="I5" s="10"/>
      <c r="J5" s="10"/>
      <c r="K5" s="2"/>
      <c r="L5" s="2"/>
      <c r="M5" s="2"/>
    </row>
    <row r="6" spans="1:16" ht="15.75" x14ac:dyDescent="0.25">
      <c r="A6" s="117" t="s">
        <v>65</v>
      </c>
      <c r="B6" s="117"/>
      <c r="C6" s="117"/>
      <c r="D6" s="117"/>
      <c r="E6" s="117"/>
      <c r="F6" s="117"/>
      <c r="G6" s="117"/>
    </row>
    <row r="7" spans="1:16" ht="15.75" x14ac:dyDescent="0.25">
      <c r="A7" s="60"/>
      <c r="B7" s="60"/>
      <c r="C7" s="60"/>
      <c r="D7" s="60"/>
      <c r="E7" s="60"/>
    </row>
    <row r="8" spans="1:16" ht="15.75" x14ac:dyDescent="0.25">
      <c r="A8" s="1" t="s">
        <v>40</v>
      </c>
      <c r="E8" s="60"/>
      <c r="F8" s="60"/>
      <c r="G8" s="61">
        <f>SUM(G11:G23)</f>
        <v>8541219.3400000017</v>
      </c>
      <c r="I8" s="70"/>
    </row>
    <row r="9" spans="1:16" ht="15.75" x14ac:dyDescent="0.25">
      <c r="A9" s="1"/>
      <c r="E9" s="62"/>
      <c r="F9" s="62"/>
      <c r="G9" s="61"/>
      <c r="I9" s="70"/>
      <c r="L9" s="17"/>
      <c r="M9" s="17"/>
      <c r="O9" s="17"/>
    </row>
    <row r="10" spans="1:16" ht="15.75" x14ac:dyDescent="0.25">
      <c r="A10" s="60"/>
      <c r="E10" s="60"/>
      <c r="F10" s="60"/>
      <c r="G10" s="60"/>
      <c r="J10" s="70"/>
    </row>
    <row r="11" spans="1:16" ht="15.75" x14ac:dyDescent="0.25">
      <c r="A11" s="74" t="s">
        <v>26</v>
      </c>
      <c r="E11" s="63"/>
      <c r="F11" s="63"/>
      <c r="G11" s="88">
        <f>SUM(E13:E19)</f>
        <v>8541219.3400000017</v>
      </c>
      <c r="H11" s="70"/>
      <c r="I11" s="70"/>
      <c r="J11" s="70"/>
      <c r="N11" s="17"/>
      <c r="O11" s="17"/>
      <c r="P11" s="17"/>
    </row>
    <row r="12" spans="1:16" x14ac:dyDescent="0.2">
      <c r="A12" s="23"/>
      <c r="E12" s="64"/>
      <c r="F12" s="64"/>
      <c r="G12" s="36"/>
      <c r="O12" s="17"/>
    </row>
    <row r="13" spans="1:16" x14ac:dyDescent="0.2">
      <c r="B13" s="23" t="s">
        <v>24</v>
      </c>
      <c r="E13" s="42">
        <v>6446571.4100000001</v>
      </c>
      <c r="F13" s="62"/>
      <c r="G13" s="37"/>
      <c r="H13" s="25"/>
      <c r="N13" s="20"/>
      <c r="O13" s="11"/>
    </row>
    <row r="14" spans="1:16" x14ac:dyDescent="0.2">
      <c r="B14" s="23" t="s">
        <v>41</v>
      </c>
      <c r="E14" s="42">
        <f>1001145.42+63633</f>
        <v>1064778.42</v>
      </c>
      <c r="F14" s="62"/>
      <c r="G14" s="37"/>
      <c r="N14" s="20"/>
    </row>
    <row r="15" spans="1:16" x14ac:dyDescent="0.2">
      <c r="B15" s="23" t="s">
        <v>25</v>
      </c>
      <c r="E15" s="42">
        <v>140150.08000000002</v>
      </c>
      <c r="F15" s="62"/>
      <c r="G15" s="37"/>
      <c r="N15" s="20"/>
      <c r="O15" s="11"/>
    </row>
    <row r="16" spans="1:16" x14ac:dyDescent="0.2">
      <c r="B16" s="23" t="s">
        <v>23</v>
      </c>
      <c r="E16" s="42">
        <v>59146.04</v>
      </c>
      <c r="F16" s="62"/>
      <c r="G16" s="37"/>
      <c r="N16" s="20"/>
    </row>
    <row r="17" spans="1:16" x14ac:dyDescent="0.2">
      <c r="B17" s="23" t="s">
        <v>39</v>
      </c>
      <c r="E17" s="42">
        <v>323869.11</v>
      </c>
      <c r="F17" s="62"/>
      <c r="G17" s="38"/>
      <c r="N17" s="20"/>
    </row>
    <row r="18" spans="1:16" x14ac:dyDescent="0.2">
      <c r="B18" s="16" t="s">
        <v>57</v>
      </c>
      <c r="C18" s="16"/>
      <c r="D18" s="16"/>
      <c r="E18" s="42">
        <v>124394.40000000001</v>
      </c>
      <c r="F18" s="64"/>
      <c r="G18" s="27"/>
      <c r="N18" s="20"/>
    </row>
    <row r="19" spans="1:16" x14ac:dyDescent="0.2">
      <c r="A19" s="16"/>
      <c r="B19" s="23" t="s">
        <v>52</v>
      </c>
      <c r="E19" s="65">
        <v>382309.88</v>
      </c>
      <c r="F19" s="64"/>
      <c r="G19" s="27"/>
      <c r="N19" s="20"/>
    </row>
    <row r="20" spans="1:16" x14ac:dyDescent="0.2">
      <c r="A20" s="23"/>
      <c r="E20" s="89"/>
      <c r="F20" s="64"/>
      <c r="G20" s="27"/>
      <c r="N20" s="20"/>
    </row>
    <row r="21" spans="1:16" x14ac:dyDescent="0.2">
      <c r="A21" s="23"/>
      <c r="E21" s="89"/>
      <c r="F21" s="64"/>
      <c r="G21" s="27"/>
      <c r="N21" s="20"/>
    </row>
    <row r="22" spans="1:16" x14ac:dyDescent="0.2">
      <c r="A22" s="23"/>
      <c r="E22" s="89"/>
      <c r="F22" s="64"/>
      <c r="G22" s="27"/>
      <c r="N22" s="20"/>
    </row>
    <row r="23" spans="1:16" x14ac:dyDescent="0.2">
      <c r="A23" s="23"/>
      <c r="E23" s="89"/>
      <c r="F23" s="64"/>
      <c r="G23" s="27"/>
      <c r="N23" s="20"/>
    </row>
    <row r="24" spans="1:16" ht="15.75" x14ac:dyDescent="0.25">
      <c r="A24" s="108" t="s">
        <v>0</v>
      </c>
      <c r="E24" s="37"/>
      <c r="F24" s="64"/>
      <c r="G24" s="101">
        <f>E25</f>
        <v>2493033.46</v>
      </c>
    </row>
    <row r="25" spans="1:16" x14ac:dyDescent="0.2">
      <c r="A25" s="75"/>
      <c r="B25" s="23" t="s">
        <v>22</v>
      </c>
      <c r="E25" s="100">
        <f>2533397.98-40364.52</f>
        <v>2493033.46</v>
      </c>
      <c r="F25" s="64"/>
      <c r="G25" s="38"/>
    </row>
    <row r="26" spans="1:16" ht="15.75" x14ac:dyDescent="0.25">
      <c r="A26" s="74"/>
      <c r="E26" s="36"/>
      <c r="F26" s="64"/>
      <c r="G26" s="38"/>
      <c r="H26" s="70"/>
      <c r="N26" s="26"/>
      <c r="O26" s="11"/>
      <c r="P26" s="11"/>
    </row>
    <row r="27" spans="1:16" ht="15.75" x14ac:dyDescent="0.25">
      <c r="A27" s="96" t="s">
        <v>66</v>
      </c>
      <c r="E27" s="36"/>
      <c r="F27" s="64"/>
      <c r="G27" s="101">
        <f>+G8-G24</f>
        <v>6048185.8800000018</v>
      </c>
      <c r="O27" s="17"/>
    </row>
    <row r="28" spans="1:16" ht="15.75" x14ac:dyDescent="0.25">
      <c r="A28" s="74"/>
      <c r="E28" s="62"/>
      <c r="F28" s="64"/>
      <c r="G28" s="38"/>
      <c r="I28" s="66"/>
      <c r="O28" s="11"/>
    </row>
    <row r="29" spans="1:16" ht="15.75" x14ac:dyDescent="0.25">
      <c r="A29" s="108" t="s">
        <v>0</v>
      </c>
      <c r="E29" s="62"/>
      <c r="F29" s="64"/>
      <c r="G29" s="38"/>
    </row>
    <row r="30" spans="1:16" x14ac:dyDescent="0.2">
      <c r="A30" s="16"/>
      <c r="F30" s="64"/>
      <c r="G30" s="38">
        <f>E31</f>
        <v>4933711.72</v>
      </c>
    </row>
    <row r="31" spans="1:16" ht="15.75" customHeight="1" x14ac:dyDescent="0.2">
      <c r="A31" s="23"/>
      <c r="B31" s="109" t="s">
        <v>29</v>
      </c>
      <c r="C31" s="66"/>
      <c r="E31" s="100">
        <v>4933711.72</v>
      </c>
      <c r="F31" s="64"/>
      <c r="G31" s="102"/>
    </row>
    <row r="32" spans="1:16" x14ac:dyDescent="0.2">
      <c r="A32" s="23"/>
      <c r="B32" s="34"/>
      <c r="C32" s="34"/>
      <c r="D32" s="34"/>
      <c r="E32" s="87"/>
      <c r="F32" s="64"/>
      <c r="G32" s="102"/>
      <c r="I32" s="76"/>
      <c r="J32" s="66"/>
      <c r="O32" s="17"/>
    </row>
    <row r="33" spans="1:17" ht="15.75" x14ac:dyDescent="0.25">
      <c r="A33" s="96" t="s">
        <v>67</v>
      </c>
      <c r="C33" s="34"/>
      <c r="E33" s="62"/>
      <c r="F33" s="64"/>
      <c r="G33" s="103">
        <f>G27-G30</f>
        <v>1114474.160000002</v>
      </c>
      <c r="H33" s="25"/>
      <c r="N33" s="20"/>
      <c r="P33" s="15"/>
    </row>
    <row r="34" spans="1:17" x14ac:dyDescent="0.2">
      <c r="A34" s="23"/>
      <c r="C34" s="34"/>
      <c r="E34" s="62"/>
      <c r="F34" s="64"/>
      <c r="G34" s="102"/>
      <c r="I34" s="76"/>
      <c r="J34" s="67"/>
      <c r="P34" s="20"/>
    </row>
    <row r="35" spans="1:17" ht="15.75" x14ac:dyDescent="0.25">
      <c r="A35" s="108" t="s">
        <v>0</v>
      </c>
      <c r="E35" s="64"/>
      <c r="F35" s="64"/>
      <c r="G35" s="102"/>
      <c r="H35" s="68"/>
      <c r="I35" s="72"/>
      <c r="J35" s="67"/>
    </row>
    <row r="36" spans="1:17" x14ac:dyDescent="0.2">
      <c r="B36" s="23" t="s">
        <v>46</v>
      </c>
      <c r="E36" s="64"/>
      <c r="F36" s="64"/>
      <c r="G36" s="94">
        <v>130039.36</v>
      </c>
      <c r="I36" s="76"/>
    </row>
    <row r="37" spans="1:17" ht="15.75" x14ac:dyDescent="0.25">
      <c r="A37" s="74"/>
      <c r="E37" s="62"/>
      <c r="F37" s="64"/>
      <c r="G37" s="103"/>
      <c r="J37" s="67"/>
    </row>
    <row r="38" spans="1:17" x14ac:dyDescent="0.2">
      <c r="B38" s="18" t="s">
        <v>36</v>
      </c>
      <c r="G38" s="104">
        <v>447263.45</v>
      </c>
      <c r="H38" s="77"/>
      <c r="N38" s="24"/>
      <c r="O38" s="11"/>
      <c r="P38" s="11"/>
    </row>
    <row r="39" spans="1:17" x14ac:dyDescent="0.2">
      <c r="A39" s="78"/>
      <c r="E39" s="69"/>
      <c r="F39" s="70"/>
      <c r="G39" s="105"/>
      <c r="H39" s="77"/>
      <c r="I39" s="66"/>
      <c r="J39" s="66"/>
      <c r="N39" s="26"/>
    </row>
    <row r="40" spans="1:17" ht="15.75" x14ac:dyDescent="0.25">
      <c r="A40" s="96" t="s">
        <v>59</v>
      </c>
      <c r="E40" s="71"/>
      <c r="F40" s="70"/>
      <c r="G40" s="106">
        <f>G33-G36-G38</f>
        <v>537171.35000000196</v>
      </c>
      <c r="H40" s="77"/>
      <c r="I40" s="67"/>
      <c r="J40" s="67"/>
      <c r="N40" s="26"/>
    </row>
    <row r="41" spans="1:17" x14ac:dyDescent="0.2">
      <c r="G41" s="94"/>
      <c r="H41" s="80"/>
      <c r="I41" s="81"/>
      <c r="J41" s="82"/>
      <c r="K41" s="4"/>
      <c r="L41" s="4"/>
      <c r="M41" s="4"/>
      <c r="N41" s="4"/>
      <c r="O41" s="20"/>
    </row>
    <row r="42" spans="1:17" x14ac:dyDescent="0.2">
      <c r="B42" s="18" t="s">
        <v>58</v>
      </c>
      <c r="G42" s="104">
        <v>51024.89</v>
      </c>
      <c r="H42" s="77"/>
      <c r="N42" s="24"/>
      <c r="O42" s="11"/>
      <c r="P42" s="11"/>
    </row>
    <row r="43" spans="1:17" x14ac:dyDescent="0.2">
      <c r="G43" s="94"/>
      <c r="H43" s="80"/>
      <c r="I43" s="81"/>
      <c r="J43" s="82"/>
      <c r="K43" s="4"/>
      <c r="L43" s="4"/>
      <c r="M43" s="4"/>
      <c r="N43" s="4"/>
      <c r="O43" s="20"/>
    </row>
    <row r="44" spans="1:17" ht="16.5" customHeight="1" x14ac:dyDescent="0.2">
      <c r="B44" s="16" t="s">
        <v>56</v>
      </c>
      <c r="C44" s="34"/>
      <c r="D44" s="34"/>
      <c r="E44" s="34"/>
      <c r="F44" s="34"/>
      <c r="G44" s="113">
        <v>206037.15</v>
      </c>
      <c r="H44" s="83"/>
      <c r="I44" s="97"/>
      <c r="J44" s="82"/>
      <c r="K44" s="4"/>
      <c r="L44" s="4"/>
      <c r="M44" s="4"/>
      <c r="N44" s="4"/>
      <c r="O44" s="24"/>
      <c r="Q44" s="21"/>
    </row>
    <row r="45" spans="1:17" ht="27.75" customHeight="1" thickBot="1" x14ac:dyDescent="0.3">
      <c r="A45" s="90" t="s">
        <v>60</v>
      </c>
      <c r="B45" s="16"/>
      <c r="C45" s="34"/>
      <c r="D45" s="34"/>
      <c r="E45" s="34"/>
      <c r="F45" s="34"/>
      <c r="G45" s="107">
        <f>+G40-G44-G42</f>
        <v>280109.31000000192</v>
      </c>
      <c r="H45" s="72"/>
      <c r="J45" s="72"/>
      <c r="O45" s="17"/>
    </row>
    <row r="46" spans="1:17" ht="16.5" thickTop="1" x14ac:dyDescent="0.25">
      <c r="B46" s="91"/>
      <c r="C46" s="91"/>
      <c r="D46" s="91"/>
      <c r="E46" s="91"/>
      <c r="F46" s="91"/>
      <c r="G46" s="98"/>
      <c r="H46" s="25"/>
      <c r="I46" s="24"/>
      <c r="J46" s="16"/>
    </row>
    <row r="47" spans="1:17" ht="23.25" customHeight="1" x14ac:dyDescent="0.25">
      <c r="A47" s="90"/>
      <c r="B47" s="91"/>
      <c r="C47" s="91"/>
      <c r="D47" s="91"/>
      <c r="E47" s="79"/>
      <c r="G47" s="92"/>
      <c r="H47" s="86"/>
      <c r="I47" s="72"/>
    </row>
    <row r="48" spans="1:17" ht="15.75" x14ac:dyDescent="0.25">
      <c r="F48" s="79"/>
      <c r="G48" s="72"/>
    </row>
    <row r="53" spans="1:7" ht="15.75" x14ac:dyDescent="0.25">
      <c r="G53" s="79"/>
    </row>
    <row r="54" spans="1:7" ht="15.75" x14ac:dyDescent="0.25">
      <c r="A54" s="121" t="s">
        <v>61</v>
      </c>
      <c r="B54" s="121"/>
      <c r="C54" s="79"/>
      <c r="D54" s="79"/>
      <c r="E54" s="96"/>
      <c r="F54" s="110" t="s">
        <v>62</v>
      </c>
      <c r="G54" s="79"/>
    </row>
    <row r="55" spans="1:7" ht="15.75" x14ac:dyDescent="0.25">
      <c r="A55" s="114" t="s">
        <v>63</v>
      </c>
      <c r="B55" s="114"/>
      <c r="C55" s="79"/>
      <c r="D55" s="79"/>
      <c r="E55" s="112"/>
      <c r="F55" s="111" t="s">
        <v>64</v>
      </c>
    </row>
  </sheetData>
  <mergeCells count="6">
    <mergeCell ref="A3:G3"/>
    <mergeCell ref="A4:G4"/>
    <mergeCell ref="A5:G5"/>
    <mergeCell ref="A6:G6"/>
    <mergeCell ref="A54:B54"/>
    <mergeCell ref="A55:B55"/>
  </mergeCells>
  <pageMargins left="0.59055118110236227" right="0.23622047244094491" top="0.74803149606299213" bottom="0.74803149606299213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</vt:lpstr>
      <vt:lpstr>Resultado Acumulado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Optima</dc:creator>
  <cp:lastModifiedBy>Rocio Garcia</cp:lastModifiedBy>
  <cp:lastPrinted>2016-09-13T22:01:41Z</cp:lastPrinted>
  <dcterms:created xsi:type="dcterms:W3CDTF">2012-02-07T22:54:31Z</dcterms:created>
  <dcterms:modified xsi:type="dcterms:W3CDTF">2018-01-31T15:33:08Z</dcterms:modified>
</cp:coreProperties>
</file>